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655" tabRatio="654" activeTab="5"/>
  </bookViews>
  <sheets>
    <sheet name="P1 - Přehled" sheetId="1" r:id="rId1"/>
    <sheet name="P2 - Bilance" sheetId="2" r:id="rId2"/>
    <sheet name="P3 - Ukazatele" sheetId="3" r:id="rId3"/>
    <sheet name="P4 - Investice" sheetId="4" r:id="rId4"/>
    <sheet name="P6 - Mzdy" sheetId="5" r:id="rId5"/>
    <sheet name="P7 - Střednědobý výhled" sheetId="6" r:id="rId6"/>
  </sheets>
  <definedNames>
    <definedName name="_xlnm.Print_Area" localSheetId="1">'P2 - Bilance'!$A$1:$I$71</definedName>
    <definedName name="_xlnm.Print_Area" localSheetId="2">'P3 - Ukazatele'!$A$1:$F$54</definedName>
    <definedName name="_xlnm.Print_Area" localSheetId="3">'P4 - Investice'!$A$1:$F$33</definedName>
  </definedNames>
  <calcPr fullCalcOnLoad="1"/>
</workbook>
</file>

<file path=xl/sharedStrings.xml><?xml version="1.0" encoding="utf-8"?>
<sst xmlns="http://schemas.openxmlformats.org/spreadsheetml/2006/main" count="614" uniqueCount="366">
  <si>
    <t>Liberecký kraj</t>
  </si>
  <si>
    <t>Příloha č. 1</t>
  </si>
  <si>
    <t>p.č.</t>
  </si>
  <si>
    <t>účet</t>
  </si>
  <si>
    <t>ukazatel</t>
  </si>
  <si>
    <t>NÁKLADY CELKEM - účtová třída 5</t>
  </si>
  <si>
    <t>Spotřebované nákupy</t>
  </si>
  <si>
    <t>spotřeba materiálu</t>
  </si>
  <si>
    <t>prodané zboží</t>
  </si>
  <si>
    <t>Služby</t>
  </si>
  <si>
    <t>cestovné</t>
  </si>
  <si>
    <t>náklady na reprezentaci</t>
  </si>
  <si>
    <t>ostatní služby</t>
  </si>
  <si>
    <t>Osobní náklady</t>
  </si>
  <si>
    <t>mzdové náklady</t>
  </si>
  <si>
    <t>zákonné sociální náklady</t>
  </si>
  <si>
    <t>Daně a poplatky</t>
  </si>
  <si>
    <t>daň silniční</t>
  </si>
  <si>
    <t>daň z nemovitostí</t>
  </si>
  <si>
    <t>Ostatní náklady</t>
  </si>
  <si>
    <t>smluvní pokuty a úroky z prodlení</t>
  </si>
  <si>
    <t>úroky</t>
  </si>
  <si>
    <t>dary</t>
  </si>
  <si>
    <t>manka a škody</t>
  </si>
  <si>
    <t>prodaný materiál</t>
  </si>
  <si>
    <t>Daň z příjmů</t>
  </si>
  <si>
    <t>daň z příjmů</t>
  </si>
  <si>
    <t>dodatečné odvody daně z příjmů</t>
  </si>
  <si>
    <t xml:space="preserve">VÝNOSY Z ČINNOSTI - účtová třída 6 </t>
  </si>
  <si>
    <t>aktivace vnitroorganizačních služeb</t>
  </si>
  <si>
    <t>Závazky vůči rozpočtu zřizovatele</t>
  </si>
  <si>
    <t xml:space="preserve">v tom </t>
  </si>
  <si>
    <t xml:space="preserve">odvod z provozu a z odpisů </t>
  </si>
  <si>
    <t>odvod příjmů z prodeje nemovitého majetku kraje</t>
  </si>
  <si>
    <t>odvod příjmů z pronájmu nemovitého majetku kraje</t>
  </si>
  <si>
    <t xml:space="preserve">ostatní odvody </t>
  </si>
  <si>
    <t>Úč.příspěvky a dotace ze SR a zřizovatele (nad rozpočet)</t>
  </si>
  <si>
    <t>z toho</t>
  </si>
  <si>
    <t>účelové dotace státního rozpočtu a státních fondů</t>
  </si>
  <si>
    <t xml:space="preserve">individuální dotace státního rozpočtu na investice </t>
  </si>
  <si>
    <t>neinvestiční dotace program.financování ISPROFIN</t>
  </si>
  <si>
    <t>investiční dotace program.financování ISPROFIN</t>
  </si>
  <si>
    <t>počet zaměstnanců</t>
  </si>
  <si>
    <t>průměrný plat</t>
  </si>
  <si>
    <t>DOPLŃKOVÉ ÚDAJE</t>
  </si>
  <si>
    <t>Příloha č. 2</t>
  </si>
  <si>
    <t>BĚŽNÝ ROZPOČET</t>
  </si>
  <si>
    <t>KAPITÁLOVÝ ROZPOČET</t>
  </si>
  <si>
    <t>vlastní výnosy a tržby</t>
  </si>
  <si>
    <t>neinvestiční příspěvek z rozpočtu kraje</t>
  </si>
  <si>
    <t>neinvest.dotace ze st.rozp., st. fondu</t>
  </si>
  <si>
    <t>použití rezervního fondu</t>
  </si>
  <si>
    <t>použití fondu odměn</t>
  </si>
  <si>
    <t>ostatní výnosy</t>
  </si>
  <si>
    <t xml:space="preserve">provozní náklady </t>
  </si>
  <si>
    <t>opravy a údržba neinvestiční povahy</t>
  </si>
  <si>
    <t>rekonstrukce a modernizace</t>
  </si>
  <si>
    <t>zákonné pojištění</t>
  </si>
  <si>
    <t>pořízení dlouhodobého majetku</t>
  </si>
  <si>
    <t>FKSP</t>
  </si>
  <si>
    <t>ostatní použití</t>
  </si>
  <si>
    <t>ONIV přímé</t>
  </si>
  <si>
    <t>odpisy dlouhodobého majetku</t>
  </si>
  <si>
    <t>odvody do rozpočtu kraje</t>
  </si>
  <si>
    <t>REZERVNÍ FOND</t>
  </si>
  <si>
    <t>FOND ODMĚN</t>
  </si>
  <si>
    <t xml:space="preserve">použití fondu na mzdové náklady </t>
  </si>
  <si>
    <t>ostatní použití fondu</t>
  </si>
  <si>
    <t>podpis:</t>
  </si>
  <si>
    <t>Příloha č. 3</t>
  </si>
  <si>
    <t>Závazné ukazatele</t>
  </si>
  <si>
    <t>neinvestiční příspěvek na odpisy dlouhodobého majetku kraje</t>
  </si>
  <si>
    <t xml:space="preserve">neinvestiční příspěvek na provoz organizace </t>
  </si>
  <si>
    <t>limit prostředků na platy / podíl mimotarifních složek platu</t>
  </si>
  <si>
    <t>použití prostředků rezervního fondu</t>
  </si>
  <si>
    <t>použití prostředků fondu odměn</t>
  </si>
  <si>
    <t>limit výdajů na pohoštění</t>
  </si>
  <si>
    <t>výsledek hospodaření organizace</t>
  </si>
  <si>
    <t>Dílčí ukazatele</t>
  </si>
  <si>
    <t>Odvody do rozpočtu kraje</t>
  </si>
  <si>
    <t xml:space="preserve"> resp. podmiňující čerpání neinvestičního příspěvku na provoz nebo dotace do investičního fondu organizace  </t>
  </si>
  <si>
    <t>Příloha č. 4</t>
  </si>
  <si>
    <t>věcný obsah</t>
  </si>
  <si>
    <t>rozpočtované náklady</t>
  </si>
  <si>
    <t>* doplňkový zdroj financování oprav a údržby</t>
  </si>
  <si>
    <t>dotace z rozp. kraje</t>
  </si>
  <si>
    <t>dotace ze SR a SF</t>
  </si>
  <si>
    <t>jiné zdroje</t>
  </si>
  <si>
    <t>1. Rekonstrukce a modernizace - celkem</t>
  </si>
  <si>
    <t>2. Pořízení dlouhodobého majetku - celkem</t>
  </si>
  <si>
    <t>Příloha č. 6</t>
  </si>
  <si>
    <t>Rozpočet</t>
  </si>
  <si>
    <t>ř.1</t>
  </si>
  <si>
    <t>Zaměstnanci - pedagogičtí pracovníci</t>
  </si>
  <si>
    <t>ř.2</t>
  </si>
  <si>
    <t xml:space="preserve"> - nepedagogičtí pracovníci</t>
  </si>
  <si>
    <t>ř.3</t>
  </si>
  <si>
    <t>Zaměstnanci celkem</t>
  </si>
  <si>
    <t>ř.3 = 1 + 2</t>
  </si>
  <si>
    <t>ř.4</t>
  </si>
  <si>
    <t>Platy</t>
  </si>
  <si>
    <t>ř.5</t>
  </si>
  <si>
    <t>Ostatní platby za provedenou práci</t>
  </si>
  <si>
    <t>ř.6</t>
  </si>
  <si>
    <t>Mzdové prostředky celkem</t>
  </si>
  <si>
    <t xml:space="preserve">ř.6 = 4 + 5 </t>
  </si>
  <si>
    <t>ř.7</t>
  </si>
  <si>
    <t>ř.8</t>
  </si>
  <si>
    <t>ř.9</t>
  </si>
  <si>
    <t>Ostatní neinvestiční náklady přímé</t>
  </si>
  <si>
    <t>ř.10</t>
  </si>
  <si>
    <t xml:space="preserve">Rozpočet celkem </t>
  </si>
  <si>
    <t>ř. 10 = 6 + 7 + 8 + 9</t>
  </si>
  <si>
    <t>odvod z činnosti organizace</t>
  </si>
  <si>
    <t>kurzové ztráty</t>
  </si>
  <si>
    <t>tvorba fondů</t>
  </si>
  <si>
    <t>prodané pozemky</t>
  </si>
  <si>
    <t>Finanční náklady</t>
  </si>
  <si>
    <t>náklady z přecenění reálnou hodnotou</t>
  </si>
  <si>
    <t>ostatní finanční náklady</t>
  </si>
  <si>
    <t>výnosy z pronájmu</t>
  </si>
  <si>
    <t>výnosy z prodeje dlouh.nehm.majetku</t>
  </si>
  <si>
    <t>výnosy z prodeje pozemků</t>
  </si>
  <si>
    <t>Finanční výnosy</t>
  </si>
  <si>
    <t>kurzové zisky</t>
  </si>
  <si>
    <t>výnosy z přecenění reálnou hodnotou</t>
  </si>
  <si>
    <t>ostatní finanční výnosy</t>
  </si>
  <si>
    <t>odpisy dlouhodobého  majetku</t>
  </si>
  <si>
    <t>tvorba a zúčtování rezerv</t>
  </si>
  <si>
    <t>tvorba a zúčtování opravných položek</t>
  </si>
  <si>
    <t>výnosy z prodeje vlastních výrobků</t>
  </si>
  <si>
    <t>výnosy z prodeje služeb</t>
  </si>
  <si>
    <t>jiné pokuty a penále</t>
  </si>
  <si>
    <t>čerpání fondů</t>
  </si>
  <si>
    <t>ostatní výnosy z činnosti</t>
  </si>
  <si>
    <t>jiné výnosy z vlastních výkonů</t>
  </si>
  <si>
    <t>výnosy z prodeje materiálu</t>
  </si>
  <si>
    <r>
      <t>jiné</t>
    </r>
    <r>
      <rPr>
        <sz val="8"/>
        <rFont val="Arial CE"/>
        <family val="0"/>
      </rPr>
      <t xml:space="preserve"> sociální náklady </t>
    </r>
  </si>
  <si>
    <t xml:space="preserve">zákonné sociální pojištění </t>
  </si>
  <si>
    <t>Odpisy, rezervy a opravné položky</t>
  </si>
  <si>
    <t>výnosy z prodaného zboží</t>
  </si>
  <si>
    <t>Výnosy z vlastních výkonů a zboží</t>
  </si>
  <si>
    <t xml:space="preserve">TVORBA FONDU CELKEM </t>
  </si>
  <si>
    <t>úhrada zhoršeného výsledku hospodaření</t>
  </si>
  <si>
    <t>úhrada sankcí</t>
  </si>
  <si>
    <t>ČERPÁNÍ FONDU</t>
  </si>
  <si>
    <t xml:space="preserve">TVORBA FONDU </t>
  </si>
  <si>
    <t>KONEČNÝ STAV FONDU K 31.12.</t>
  </si>
  <si>
    <t>POČÁTEČNÍ STAV FONDU K 1.1.</t>
  </si>
  <si>
    <t>ve výši odpisů dlouhodobého majetku</t>
  </si>
  <si>
    <t>investiční dotace z rozpočtu zřizovatele</t>
  </si>
  <si>
    <t>ve výši výnosů z prodeje svěřeného dlouhodobého hmotného majetku</t>
  </si>
  <si>
    <t>dary a příspěvky od jiných subjektů</t>
  </si>
  <si>
    <t>ve výši výnosů z prodeje majetku ve vlastnictví příspěvkové organizace</t>
  </si>
  <si>
    <t>převody z rezervního fondu</t>
  </si>
  <si>
    <t>odvod do rozpočtu zřizovatele</t>
  </si>
  <si>
    <t>TVORBA FONDU</t>
  </si>
  <si>
    <t>nespotřebované dotace z rozpočtu EU</t>
  </si>
  <si>
    <t>nespotřebované dotace z mezin. smluv</t>
  </si>
  <si>
    <t>opravy a udržování</t>
  </si>
  <si>
    <t>účet dle vyhl.</t>
  </si>
  <si>
    <t xml:space="preserve">ČERPÁNÍ FONDU CELKEM </t>
  </si>
  <si>
    <t>ostatní tvorba</t>
  </si>
  <si>
    <r>
      <t xml:space="preserve">VÝNOSY CELKEM  </t>
    </r>
    <r>
      <rPr>
        <sz val="8"/>
        <rFont val="Arial CE"/>
        <family val="2"/>
      </rPr>
      <t xml:space="preserve"> </t>
    </r>
  </si>
  <si>
    <t xml:space="preserve">NÁKLADY CELKEM </t>
  </si>
  <si>
    <t>počet zaměstnanců organizace</t>
  </si>
  <si>
    <t>spotřeba energie (teplo, voda, plyn, el. energie)</t>
  </si>
  <si>
    <t>výnosy z prodeje dlouh. hmot. majetku, kromě pozemků</t>
  </si>
  <si>
    <t>Ostatní výnosy</t>
  </si>
  <si>
    <t xml:space="preserve">      (*) věcné ukazatele = ukazatele vyjadřující záměry zřizovatele pro příslušné rozpočtové období, </t>
  </si>
  <si>
    <t xml:space="preserve">                                                                                                         (hlavní činnost)                                                                                                   v Kč</t>
  </si>
  <si>
    <t>v Kč</t>
  </si>
  <si>
    <r>
      <t xml:space="preserve">                                                       Věcné ukazatele (*)                                                                      </t>
    </r>
    <r>
      <rPr>
        <sz val="8"/>
        <rFont val="Arial CE"/>
        <family val="2"/>
      </rPr>
      <t>v Kč</t>
    </r>
  </si>
  <si>
    <t>OŠMTS KÚLK</t>
  </si>
  <si>
    <t>časové překlenutí dočasného nesouladu mezi výnosy a náklady(použití na provozní náklady)</t>
  </si>
  <si>
    <t>odvětví: školství</t>
  </si>
  <si>
    <t>Oprava a údržba majetku - celkem</t>
  </si>
  <si>
    <t xml:space="preserve">odvod příjmů z prodeje (příp.pronájmu) dlouhodobého svěřeného majetku  </t>
  </si>
  <si>
    <t>majetku v rámci běžného rozpočtu organizace</t>
  </si>
  <si>
    <t xml:space="preserve">I. Opravy a údržba majetku - neinvestiční povahy* </t>
  </si>
  <si>
    <t>název organizace</t>
  </si>
  <si>
    <t>číslo organizace</t>
  </si>
  <si>
    <t>sestavil:</t>
  </si>
  <si>
    <t xml:space="preserve">datum a podpis: </t>
  </si>
  <si>
    <t xml:space="preserve">dne: </t>
  </si>
  <si>
    <t>spotřeba jiných neskladovatelných dodávek</t>
  </si>
  <si>
    <t>jiné sociální pojištění</t>
  </si>
  <si>
    <t>jiné daně a poplatky</t>
  </si>
  <si>
    <t xml:space="preserve">aktivace dlouhodobého majetku </t>
  </si>
  <si>
    <t>aktivace oběžného majetku</t>
  </si>
  <si>
    <t>změna stavu zásob vlastní výroby</t>
  </si>
  <si>
    <t>01.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</si>
  <si>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</si>
  <si>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</si>
  <si>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</si>
  <si>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</si>
  <si>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</si>
  <si>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</si>
  <si>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</si>
  <si>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</si>
  <si>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</si>
  <si>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</si>
  <si>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</si>
  <si>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</si>
  <si>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</si>
  <si>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</si>
  <si>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</si>
  <si>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</si>
  <si>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</si>
  <si>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</si>
  <si>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</si>
  <si>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</si>
  <si>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</si>
  <si>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</si>
  <si>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</si>
  <si>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</si>
  <si>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</si>
  <si>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</si>
  <si>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</si>
  <si>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</si>
  <si>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</si>
  <si>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</si>
  <si>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</si>
  <si>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</si>
  <si>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</si>
  <si>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</si>
  <si>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</si>
  <si>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</si>
  <si>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</si>
  <si>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</si>
  <si>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</si>
  <si>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</si>
  <si>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</si>
  <si>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</si>
  <si>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</si>
  <si>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</si>
  <si>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</si>
  <si>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</si>
  <si>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</si>
  <si>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</si>
  <si>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</si>
  <si>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</si>
  <si>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</si>
  <si>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</si>
  <si>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</si>
  <si>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</si>
  <si>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</si>
  <si>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</si>
  <si>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</si>
  <si>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</si>
  <si>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</si>
  <si>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</si>
  <si>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</si>
  <si>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</si>
  <si>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</si>
  <si>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</si>
  <si>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</si>
  <si>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</si>
  <si>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</si>
  <si>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</si>
  <si>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</si>
  <si>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</si>
  <si>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</si>
  <si>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</si>
  <si>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</si>
  <si>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</si>
  <si>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</si>
  <si>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</si>
  <si>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</si>
  <si>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</si>
  <si>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</si>
  <si>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</si>
  <si>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</si>
  <si>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</si>
  <si>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</si>
  <si>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</si>
  <si>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</si>
  <si>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</si>
  <si>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</si>
  <si>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</si>
  <si>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</si>
  <si>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výnosy z vyřazených pohledávek</t>
  </si>
  <si>
    <t>výnosy z dlouhodobého finančního majetku</t>
  </si>
  <si>
    <t>Výnosy z transferů</t>
  </si>
  <si>
    <t>ostatní náklady z činnosti</t>
  </si>
  <si>
    <t>vratky daní z nadměrných odpočtů</t>
  </si>
  <si>
    <t>prodaný dlouhodobý nehmotný majetek</t>
  </si>
  <si>
    <t>prodaný dlouhodobý hmotný majetek</t>
  </si>
  <si>
    <t>náklady z vyřazených pohledávek</t>
  </si>
  <si>
    <t>náklady u drobného dlouhodobého majetku</t>
  </si>
  <si>
    <t>Náklady na transfery</t>
  </si>
  <si>
    <t>náklady vybraných místních vládních institucí z transferů</t>
  </si>
  <si>
    <t>výnosy vybraných vládních institucí a transferů</t>
  </si>
  <si>
    <t>91.</t>
  </si>
  <si>
    <t>92.</t>
  </si>
  <si>
    <t>93.</t>
  </si>
  <si>
    <t>daňová úspora z  minulých let</t>
  </si>
  <si>
    <t>z toho (řádek 2 až 7):</t>
  </si>
  <si>
    <t>čerpání darů účelových i neúčelových</t>
  </si>
  <si>
    <t>čerpání daňové úspory</t>
  </si>
  <si>
    <t>peněžní dary - účelové</t>
  </si>
  <si>
    <t>peněžní dary - neúčelové</t>
  </si>
  <si>
    <t>investiční příspěvky ze stát. rozpočtu, stát. fondů</t>
  </si>
  <si>
    <t>x</t>
  </si>
  <si>
    <t>z toho investiční dotace z minulých let</t>
  </si>
  <si>
    <t>čerpání finančních prostředků fondu z minulých let (projekty) - odečíst ze stavu fondu</t>
  </si>
  <si>
    <t xml:space="preserve">Výsledek hospodaření po zdanění </t>
  </si>
  <si>
    <t>VÝSLEDEK HOSPODAŘENÍ</t>
  </si>
  <si>
    <t>Zlepšený výsledek hospodaření</t>
  </si>
  <si>
    <t>příděl z výsledku hospodaření</t>
  </si>
  <si>
    <t>vedoucí odboru KÚ LK: Leoš Křeček</t>
  </si>
  <si>
    <r>
      <t xml:space="preserve">použití prostředků fondu investic na opravy a údržbu </t>
    </r>
    <r>
      <rPr>
        <sz val="8"/>
        <rFont val="Arial CE"/>
        <family val="0"/>
      </rPr>
      <t>majetku</t>
    </r>
  </si>
  <si>
    <t>odvod z fondu investic organizace</t>
  </si>
  <si>
    <t xml:space="preserve">fond investic PO </t>
  </si>
  <si>
    <t>posílení fondu investic</t>
  </si>
  <si>
    <t>použití fondu investic (opravy)</t>
  </si>
  <si>
    <t>Přehled nákladů a výnosů příspěvkové organizace na rok 2017</t>
  </si>
  <si>
    <t>Rozpočet roku 2017</t>
  </si>
  <si>
    <t>Skutečnost roku 2015</t>
  </si>
  <si>
    <t>Skutečnost roku 2016</t>
  </si>
  <si>
    <t xml:space="preserve">č. 410/2009 Sb. </t>
  </si>
  <si>
    <t>dočasné použití finančních prostředků fondu (projekty)</t>
  </si>
  <si>
    <t>BILANCE FINANČNÍCH VZTAHŮ PŘÍSPĚVKOVÉ ORGANIZACE NA ROK 2017</t>
  </si>
  <si>
    <t>ROZPOČET PŘÍMÝCH NÁKLADŮ NA ROK 2017</t>
  </si>
  <si>
    <t>PLÁN INVESTIC ORGANIZACE na rok 2017</t>
  </si>
  <si>
    <t>SOUSTAVA UKAZATELU K ROZPOČTU ORGANIZACE NA ROK 2017</t>
  </si>
  <si>
    <t xml:space="preserve">Přehled nákladů a výnosů příspěvkové organizace </t>
  </si>
  <si>
    <t>návrh střednědobého výhledu pro období 2017 - 2019</t>
  </si>
  <si>
    <t xml:space="preserve">ředitel PO: </t>
  </si>
  <si>
    <t>Pozn.:</t>
  </si>
  <si>
    <t>nespotřebované dotace z rozpočtu EU a mezinárodních smluv</t>
  </si>
  <si>
    <t>OŠMTS</t>
  </si>
  <si>
    <t>FKSP 2%</t>
  </si>
  <si>
    <t>Odvody 33% - sociální a zdravotní pojištění</t>
  </si>
  <si>
    <t xml:space="preserve">II. Použití fondu investic - financování kapitálové části rozpočtu organizace </t>
  </si>
  <si>
    <t>investiční dotace zřizovatele do fondu investic</t>
  </si>
  <si>
    <t>Střední uměleckoprůmyslová škola sklářská Kamenický Šenov, Havlíčkova 57, příspěvková organizace</t>
  </si>
  <si>
    <t>číslo organizace 1425</t>
  </si>
  <si>
    <t>sídlo organizace: Havlíčkova 57, 471 14 Kamenický Šenov</t>
  </si>
  <si>
    <t>název organizace: Střední uměleckoprůmyslová škola sklářská Kamenický Šenov, Havlíčkova 57, p. o.</t>
  </si>
  <si>
    <t>sestavil: Renáta Švandová</t>
  </si>
  <si>
    <t>datum a podpis: 27.02.2017</t>
  </si>
  <si>
    <t>ředitel PO: doc. MgA. Pavel Kopřiva, PhD</t>
  </si>
  <si>
    <t>rozpočet sestavil: Renáta Švandová</t>
  </si>
  <si>
    <t>ředitel organizace: doc. MgA. Pavel Kopřiva, PhD</t>
  </si>
  <si>
    <t>dne: 27.02.2017</t>
  </si>
  <si>
    <t>ukazatele sestavil: Renáta Švandová                     dne: 27.02.2017                 podpis</t>
  </si>
  <si>
    <t xml:space="preserve">ředitel organizace: doc. MgA. Pavel Kopřiva, PhD  dne:  27.02.2017                podpis:    </t>
  </si>
  <si>
    <t>vedoucí odboru KÚ LK: Leoš Křeček                      dne:                                   podpis:</t>
  </si>
  <si>
    <t>plán investic sestavil:  Renáta Švandová</t>
  </si>
  <si>
    <t>ředitel organizace:   doc. MgA. Pavel Kopřiva, PhD</t>
  </si>
  <si>
    <t xml:space="preserve">název organizace: Střední uměleckoprůmyslová škola sklářská Kamenický Šenov, </t>
  </si>
  <si>
    <t xml:space="preserve">      Havlíčkova 57, příspěvková organizace</t>
  </si>
  <si>
    <t>myčka do kuchyně školní jídelny</t>
  </si>
  <si>
    <t>oprava učebny technologie (malování, osvětlení)</t>
  </si>
  <si>
    <t>oprava střechy čp. 228</t>
  </si>
  <si>
    <t>rekonstrukce oken čp. 228</t>
  </si>
  <si>
    <t>příprava projektové dokumentace  - Horská 504</t>
  </si>
  <si>
    <t>projektová dokumentace - "COV" 4500251425</t>
  </si>
  <si>
    <t>projektová dokumentace - "Inkubátor" 4500421425</t>
  </si>
  <si>
    <t>*</t>
  </si>
  <si>
    <t>**</t>
  </si>
  <si>
    <t>energetický posudek budov čp. 56, 504, 228</t>
  </si>
  <si>
    <t>ONIV</t>
  </si>
  <si>
    <t>název organizace: Střední uměleckoprůmyslová škola sklářská, Kamenický Šenov</t>
  </si>
  <si>
    <t>sklářská huť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</si>
</sst>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;[Red]0"/>
    <numFmt numFmtId="166" formatCode="[$-405]d\.\ mmmm\ yyyy"/>
    <numFmt numFmtId="167" formatCode="#,##0.000"/>
    <numFmt numFmtId="168" formatCode="0.0"/>
    <numFmt numFmtId="169" formatCode="#,##0.0000"/>
    <numFmt numFmtId="170" formatCode="0.000"/>
  </numFmts>
  <fonts count="44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u val="single"/>
      <sz val="10"/>
      <name val="Arial CE"/>
      <family val="0"/>
    </font>
    <font>
      <b/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14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14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" fontId="1" fillId="0" borderId="45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/>
    </xf>
    <xf numFmtId="1" fontId="1" fillId="0" borderId="46" xfId="0" applyNumberFormat="1" applyFont="1" applyFill="1" applyBorder="1" applyAlignment="1">
      <alignment/>
    </xf>
    <xf numFmtId="1" fontId="1" fillId="0" borderId="47" xfId="0" applyNumberFormat="1" applyFont="1" applyFill="1" applyBorder="1" applyAlignment="1">
      <alignment/>
    </xf>
    <xf numFmtId="1" fontId="1" fillId="0" borderId="31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/>
    </xf>
    <xf numFmtId="1" fontId="1" fillId="0" borderId="48" xfId="0" applyNumberFormat="1" applyFont="1" applyFill="1" applyBorder="1" applyAlignment="1">
      <alignment/>
    </xf>
    <xf numFmtId="1" fontId="1" fillId="0" borderId="49" xfId="0" applyNumberFormat="1" applyFont="1" applyFill="1" applyBorder="1" applyAlignment="1">
      <alignment/>
    </xf>
    <xf numFmtId="1" fontId="1" fillId="0" borderId="50" xfId="0" applyNumberFormat="1" applyFont="1" applyFill="1" applyBorder="1" applyAlignment="1">
      <alignment horizontal="center"/>
    </xf>
    <xf numFmtId="1" fontId="1" fillId="0" borderId="51" xfId="0" applyNumberFormat="1" applyFont="1" applyFill="1" applyBorder="1" applyAlignment="1">
      <alignment/>
    </xf>
    <xf numFmtId="1" fontId="1" fillId="0" borderId="52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right"/>
    </xf>
    <xf numFmtId="1" fontId="1" fillId="0" borderId="36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/>
    </xf>
    <xf numFmtId="1" fontId="1" fillId="0" borderId="41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/>
    </xf>
    <xf numFmtId="1" fontId="1" fillId="0" borderId="53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1" fillId="0" borderId="54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 horizontal="center"/>
    </xf>
    <xf numFmtId="3" fontId="3" fillId="0" borderId="56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57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1" fillId="0" borderId="31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3" fontId="3" fillId="0" borderId="29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1" fillId="0" borderId="13" xfId="0" applyNumberFormat="1" applyFont="1" applyFill="1" applyBorder="1" applyAlignment="1">
      <alignment wrapText="1"/>
    </xf>
    <xf numFmtId="0" fontId="0" fillId="0" borderId="5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55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3" fontId="0" fillId="0" borderId="31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3" fillId="0" borderId="51" xfId="0" applyFont="1" applyFill="1" applyBorder="1" applyAlignment="1">
      <alignment/>
    </xf>
    <xf numFmtId="3" fontId="1" fillId="0" borderId="60" xfId="0" applyNumberFormat="1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 horizontal="right"/>
    </xf>
    <xf numFmtId="3" fontId="1" fillId="0" borderId="47" xfId="0" applyNumberFormat="1" applyFont="1" applyFill="1" applyBorder="1" applyAlignment="1">
      <alignment horizontal="right"/>
    </xf>
    <xf numFmtId="3" fontId="1" fillId="0" borderId="52" xfId="0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 vertical="center"/>
    </xf>
    <xf numFmtId="0" fontId="1" fillId="0" borderId="62" xfId="0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3" fillId="0" borderId="49" xfId="0" applyFont="1" applyFill="1" applyBorder="1" applyAlignment="1">
      <alignment/>
    </xf>
    <xf numFmtId="3" fontId="1" fillId="0" borderId="64" xfId="0" applyNumberFormat="1" applyFont="1" applyFill="1" applyBorder="1" applyAlignment="1">
      <alignment/>
    </xf>
    <xf numFmtId="3" fontId="1" fillId="0" borderId="63" xfId="0" applyNumberFormat="1" applyFont="1" applyFill="1" applyBorder="1" applyAlignment="1">
      <alignment horizontal="center"/>
    </xf>
    <xf numFmtId="3" fontId="3" fillId="0" borderId="49" xfId="0" applyNumberFormat="1" applyFont="1" applyFill="1" applyBorder="1" applyAlignment="1">
      <alignment/>
    </xf>
    <xf numFmtId="3" fontId="1" fillId="0" borderId="64" xfId="0" applyNumberFormat="1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65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3" fontId="1" fillId="0" borderId="6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wrapText="1"/>
    </xf>
    <xf numFmtId="1" fontId="3" fillId="0" borderId="2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42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1" fillId="0" borderId="59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3" fontId="3" fillId="0" borderId="13" xfId="0" applyNumberFormat="1" applyFont="1" applyFill="1" applyBorder="1" applyAlignment="1" applyProtection="1">
      <alignment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3" fontId="3" fillId="0" borderId="13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/>
      <protection locked="0"/>
    </xf>
    <xf numFmtId="3" fontId="3" fillId="0" borderId="34" xfId="0" applyNumberFormat="1" applyFont="1" applyFill="1" applyBorder="1" applyAlignment="1" applyProtection="1">
      <alignment/>
      <protection locked="0"/>
    </xf>
    <xf numFmtId="3" fontId="3" fillId="0" borderId="22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Fill="1" applyBorder="1" applyAlignment="1" applyProtection="1">
      <alignment/>
      <protection locked="0"/>
    </xf>
    <xf numFmtId="3" fontId="3" fillId="0" borderId="22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Fill="1" applyBorder="1" applyAlignment="1" applyProtection="1">
      <alignment horizontal="right"/>
      <protection locked="0"/>
    </xf>
    <xf numFmtId="3" fontId="1" fillId="0" borderId="32" xfId="0" applyNumberFormat="1" applyFont="1" applyFill="1" applyBorder="1" applyAlignment="1" applyProtection="1">
      <alignment/>
      <protection locked="0"/>
    </xf>
    <xf numFmtId="3" fontId="3" fillId="0" borderId="32" xfId="0" applyNumberFormat="1" applyFont="1" applyFill="1" applyBorder="1" applyAlignment="1" applyProtection="1">
      <alignment/>
      <protection locked="0"/>
    </xf>
    <xf numFmtId="3" fontId="3" fillId="0" borderId="35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3" fontId="1" fillId="0" borderId="14" xfId="0" applyNumberFormat="1" applyFont="1" applyFill="1" applyBorder="1" applyAlignment="1" applyProtection="1">
      <alignment/>
      <protection locked="0"/>
    </xf>
    <xf numFmtId="1" fontId="1" fillId="0" borderId="52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1" fillId="0" borderId="4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68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58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1" fontId="2" fillId="0" borderId="4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60" zoomScalePageLayoutView="0" workbookViewId="0" topLeftCell="A28">
      <selection activeCell="H87" sqref="H87"/>
    </sheetView>
  </sheetViews>
  <sheetFormatPr defaultColWidth="9.00390625" defaultRowHeight="12.75"/>
  <cols>
    <col min="1" max="1" width="3.75390625" style="94" customWidth="1"/>
    <col min="2" max="2" width="4.875" style="173" customWidth="1"/>
    <col min="3" max="3" width="2.125" style="173" customWidth="1"/>
    <col min="4" max="4" width="9.375" style="173" customWidth="1"/>
    <col min="5" max="5" width="46.00390625" style="173" customWidth="1"/>
    <col min="6" max="7" width="12.125" style="186" customWidth="1"/>
    <col min="8" max="8" width="12.625" style="186" customWidth="1"/>
    <col min="9" max="16384" width="9.125" style="173" customWidth="1"/>
  </cols>
  <sheetData>
    <row r="1" spans="1:13" ht="12.75" customHeight="1">
      <c r="A1" s="59"/>
      <c r="B1" s="294" t="s">
        <v>0</v>
      </c>
      <c r="C1" s="294"/>
      <c r="D1" s="294"/>
      <c r="E1" s="294"/>
      <c r="F1" s="59"/>
      <c r="G1" s="59"/>
      <c r="H1" s="61" t="s">
        <v>1</v>
      </c>
      <c r="I1" s="59"/>
      <c r="J1" s="59"/>
      <c r="K1" s="59"/>
      <c r="L1" s="59"/>
      <c r="M1" s="59"/>
    </row>
    <row r="2" spans="1:13" ht="12.75" customHeight="1">
      <c r="A2" s="59"/>
      <c r="B2" s="294" t="s">
        <v>175</v>
      </c>
      <c r="C2" s="294"/>
      <c r="D2" s="294"/>
      <c r="E2" s="294"/>
      <c r="F2" s="59"/>
      <c r="G2" s="59"/>
      <c r="H2" s="275" t="s">
        <v>337</v>
      </c>
      <c r="I2" s="59"/>
      <c r="J2" s="59"/>
      <c r="K2" s="59"/>
      <c r="L2" s="59"/>
      <c r="M2" s="59"/>
    </row>
    <row r="3" spans="1:13" ht="6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59"/>
      <c r="J4" s="59"/>
      <c r="K4" s="59"/>
      <c r="L4" s="59"/>
      <c r="M4" s="59"/>
    </row>
    <row r="5" spans="1:13" ht="12.75" customHeight="1">
      <c r="A5" s="303" t="s">
        <v>336</v>
      </c>
      <c r="B5" s="303"/>
      <c r="C5" s="303"/>
      <c r="D5" s="303"/>
      <c r="E5" s="303"/>
      <c r="F5" s="303"/>
      <c r="G5" s="303"/>
      <c r="H5" s="303"/>
      <c r="I5" s="59"/>
      <c r="J5" s="59"/>
      <c r="K5" s="59"/>
      <c r="L5" s="59"/>
      <c r="M5" s="59"/>
    </row>
    <row r="6" spans="1:13" ht="12.75" customHeight="1" thickBot="1">
      <c r="A6" s="286" t="s">
        <v>170</v>
      </c>
      <c r="B6" s="286"/>
      <c r="C6" s="286"/>
      <c r="D6" s="286"/>
      <c r="E6" s="286"/>
      <c r="F6" s="286"/>
      <c r="G6" s="286"/>
      <c r="H6" s="286"/>
      <c r="I6" s="59"/>
      <c r="J6" s="59"/>
      <c r="K6" s="59"/>
      <c r="L6" s="59"/>
      <c r="M6" s="59"/>
    </row>
    <row r="7" spans="1:13" ht="27" customHeight="1" thickBot="1">
      <c r="A7" s="64" t="s">
        <v>2</v>
      </c>
      <c r="B7" s="174"/>
      <c r="C7" s="304" t="s">
        <v>160</v>
      </c>
      <c r="D7" s="305"/>
      <c r="E7" s="65" t="s">
        <v>4</v>
      </c>
      <c r="F7" s="247" t="s">
        <v>318</v>
      </c>
      <c r="G7" s="247" t="s">
        <v>319</v>
      </c>
      <c r="H7" s="247" t="s">
        <v>317</v>
      </c>
      <c r="I7" s="59"/>
      <c r="J7" s="59"/>
      <c r="K7" s="59"/>
      <c r="L7" s="59"/>
      <c r="M7" s="59"/>
    </row>
    <row r="8" spans="1:13" ht="12" customHeight="1" thickBot="1">
      <c r="A8" s="233"/>
      <c r="B8" s="175"/>
      <c r="C8" s="68"/>
      <c r="D8" s="69" t="s">
        <v>320</v>
      </c>
      <c r="E8" s="70"/>
      <c r="F8" s="66"/>
      <c r="G8" s="66"/>
      <c r="H8" s="67"/>
      <c r="I8" s="59"/>
      <c r="J8" s="59"/>
      <c r="K8" s="59"/>
      <c r="L8" s="59"/>
      <c r="M8" s="59"/>
    </row>
    <row r="9" spans="1:13" ht="10.5" customHeight="1">
      <c r="A9" s="73" t="s">
        <v>191</v>
      </c>
      <c r="B9" s="288" t="s">
        <v>5</v>
      </c>
      <c r="C9" s="289"/>
      <c r="D9" s="289"/>
      <c r="E9" s="290"/>
      <c r="F9" s="71">
        <f>+F10+F18+F24+F30+F35+F43+F52+F57+F59</f>
        <v>16737325</v>
      </c>
      <c r="G9" s="71">
        <f>+G10+G18+G24+G30+G35+G43+G52+G57+G59</f>
        <v>16576517.99</v>
      </c>
      <c r="H9" s="72">
        <f>+H10+H18+H30+H35+H43+H52+H57+H59+H24</f>
        <v>16516636</v>
      </c>
      <c r="I9" s="59"/>
      <c r="J9" s="59"/>
      <c r="K9" s="59"/>
      <c r="L9" s="59"/>
      <c r="M9" s="59"/>
    </row>
    <row r="10" spans="1:13" ht="10.5" customHeight="1">
      <c r="A10" s="73" t="s">
        <v>192</v>
      </c>
      <c r="B10" s="26">
        <v>50</v>
      </c>
      <c r="C10" s="74" t="s">
        <v>6</v>
      </c>
      <c r="D10" s="75"/>
      <c r="E10" s="76"/>
      <c r="F10" s="77">
        <f>SUM(F11:F17)</f>
        <v>2920665</v>
      </c>
      <c r="G10" s="77">
        <f>SUM(G11:G17)</f>
        <v>3004472</v>
      </c>
      <c r="H10" s="78">
        <f>SUM(H11:H17)</f>
        <v>2970000</v>
      </c>
      <c r="I10" s="59"/>
      <c r="J10" s="59"/>
      <c r="K10" s="59"/>
      <c r="L10" s="59"/>
      <c r="M10" s="59"/>
    </row>
    <row r="11" spans="1:13" ht="10.5" customHeight="1">
      <c r="A11" s="73" t="s">
        <v>193</v>
      </c>
      <c r="B11" s="16"/>
      <c r="C11" s="27"/>
      <c r="D11" s="10">
        <v>501</v>
      </c>
      <c r="E11" s="79" t="s">
        <v>7</v>
      </c>
      <c r="F11" s="80">
        <v>1352046</v>
      </c>
      <c r="G11" s="80">
        <v>1328603</v>
      </c>
      <c r="H11" s="159">
        <v>1300000</v>
      </c>
      <c r="I11" s="59"/>
      <c r="J11" s="59"/>
      <c r="K11" s="59"/>
      <c r="L11" s="59"/>
      <c r="M11" s="59"/>
    </row>
    <row r="12" spans="1:13" ht="10.5" customHeight="1">
      <c r="A12" s="73" t="s">
        <v>194</v>
      </c>
      <c r="B12" s="16"/>
      <c r="C12" s="27"/>
      <c r="D12" s="32">
        <v>502</v>
      </c>
      <c r="E12" s="81" t="s">
        <v>166</v>
      </c>
      <c r="F12" s="80">
        <v>1598161</v>
      </c>
      <c r="G12" s="80">
        <v>1703371</v>
      </c>
      <c r="H12" s="159">
        <v>1700000</v>
      </c>
      <c r="I12" s="59"/>
      <c r="J12" s="59"/>
      <c r="K12" s="59"/>
      <c r="L12" s="59"/>
      <c r="M12" s="59"/>
    </row>
    <row r="13" spans="1:13" ht="10.5" customHeight="1">
      <c r="A13" s="73" t="s">
        <v>195</v>
      </c>
      <c r="B13" s="24"/>
      <c r="C13" s="17"/>
      <c r="D13" s="17">
        <v>503</v>
      </c>
      <c r="E13" s="25" t="s">
        <v>185</v>
      </c>
      <c r="F13" s="77"/>
      <c r="G13" s="77"/>
      <c r="H13" s="78"/>
      <c r="I13" s="59"/>
      <c r="J13" s="59"/>
      <c r="K13" s="59"/>
      <c r="L13" s="59"/>
      <c r="M13" s="59"/>
    </row>
    <row r="14" spans="1:13" ht="10.5" customHeight="1">
      <c r="A14" s="73" t="s">
        <v>196</v>
      </c>
      <c r="B14" s="16"/>
      <c r="C14" s="39"/>
      <c r="D14" s="39">
        <v>504</v>
      </c>
      <c r="E14" s="40" t="s">
        <v>8</v>
      </c>
      <c r="F14" s="80"/>
      <c r="G14" s="80"/>
      <c r="H14" s="53"/>
      <c r="I14" s="59"/>
      <c r="J14" s="59"/>
      <c r="K14" s="59"/>
      <c r="L14" s="59"/>
      <c r="M14" s="59"/>
    </row>
    <row r="15" spans="1:13" ht="10.5" customHeight="1">
      <c r="A15" s="73" t="s">
        <v>197</v>
      </c>
      <c r="B15" s="16"/>
      <c r="C15" s="39"/>
      <c r="D15" s="39">
        <v>506</v>
      </c>
      <c r="E15" s="40" t="s">
        <v>188</v>
      </c>
      <c r="F15" s="80"/>
      <c r="G15" s="80"/>
      <c r="H15" s="53"/>
      <c r="I15" s="59"/>
      <c r="J15" s="59"/>
      <c r="K15" s="59"/>
      <c r="L15" s="59"/>
      <c r="M15" s="59"/>
    </row>
    <row r="16" spans="1:13" ht="10.5" customHeight="1">
      <c r="A16" s="73" t="s">
        <v>198</v>
      </c>
      <c r="B16" s="16"/>
      <c r="C16" s="39"/>
      <c r="D16" s="39">
        <v>507</v>
      </c>
      <c r="E16" s="40" t="s">
        <v>189</v>
      </c>
      <c r="F16" s="80"/>
      <c r="G16" s="80"/>
      <c r="H16" s="53"/>
      <c r="I16" s="59"/>
      <c r="J16" s="59"/>
      <c r="K16" s="59"/>
      <c r="L16" s="59"/>
      <c r="M16" s="59"/>
    </row>
    <row r="17" spans="1:13" ht="10.5" customHeight="1">
      <c r="A17" s="73" t="s">
        <v>199</v>
      </c>
      <c r="B17" s="16"/>
      <c r="C17" s="39"/>
      <c r="D17" s="39">
        <v>508</v>
      </c>
      <c r="E17" s="40" t="s">
        <v>190</v>
      </c>
      <c r="F17" s="80">
        <v>-29542</v>
      </c>
      <c r="G17" s="80">
        <v>-27502</v>
      </c>
      <c r="H17" s="53">
        <v>-30000</v>
      </c>
      <c r="I17" s="59"/>
      <c r="J17" s="59"/>
      <c r="K17" s="59"/>
      <c r="L17" s="59"/>
      <c r="M17" s="59"/>
    </row>
    <row r="18" spans="1:13" ht="10.5" customHeight="1">
      <c r="A18" s="73" t="s">
        <v>200</v>
      </c>
      <c r="B18" s="30">
        <v>51</v>
      </c>
      <c r="C18" s="47" t="s">
        <v>9</v>
      </c>
      <c r="D18" s="47"/>
      <c r="E18" s="47"/>
      <c r="F18" s="51">
        <f>SUM(F19:F23)</f>
        <v>1845374</v>
      </c>
      <c r="G18" s="51">
        <f>SUM(G19:G23)</f>
        <v>1185252</v>
      </c>
      <c r="H18" s="52">
        <f>SUM(H19:H23)</f>
        <v>1107150</v>
      </c>
      <c r="I18" s="59"/>
      <c r="J18" s="59"/>
      <c r="K18" s="59"/>
      <c r="L18" s="59"/>
      <c r="M18" s="59"/>
    </row>
    <row r="19" spans="1:13" ht="10.5" customHeight="1">
      <c r="A19" s="73" t="s">
        <v>201</v>
      </c>
      <c r="B19" s="16"/>
      <c r="C19" s="17"/>
      <c r="D19" s="18">
        <v>511</v>
      </c>
      <c r="E19" s="19" t="s">
        <v>159</v>
      </c>
      <c r="F19" s="80">
        <v>480637</v>
      </c>
      <c r="G19" s="80">
        <v>527181</v>
      </c>
      <c r="H19" s="53">
        <v>450000</v>
      </c>
      <c r="I19" s="59"/>
      <c r="J19" s="59"/>
      <c r="K19" s="59"/>
      <c r="L19" s="59"/>
      <c r="M19" s="59"/>
    </row>
    <row r="20" spans="1:13" ht="10.5" customHeight="1">
      <c r="A20" s="73" t="s">
        <v>202</v>
      </c>
      <c r="B20" s="16"/>
      <c r="C20" s="17"/>
      <c r="D20" s="20">
        <v>512</v>
      </c>
      <c r="E20" s="21" t="s">
        <v>10</v>
      </c>
      <c r="F20" s="80">
        <v>27098</v>
      </c>
      <c r="G20" s="80">
        <v>26061</v>
      </c>
      <c r="H20" s="53">
        <v>27150</v>
      </c>
      <c r="I20" s="59"/>
      <c r="J20" s="59"/>
      <c r="K20" s="59"/>
      <c r="L20" s="59"/>
      <c r="M20" s="59"/>
    </row>
    <row r="21" spans="1:13" ht="10.5" customHeight="1">
      <c r="A21" s="73" t="s">
        <v>203</v>
      </c>
      <c r="B21" s="22"/>
      <c r="C21" s="17"/>
      <c r="D21" s="17">
        <v>513</v>
      </c>
      <c r="E21" s="25" t="s">
        <v>11</v>
      </c>
      <c r="F21" s="80">
        <v>11507</v>
      </c>
      <c r="G21" s="80">
        <v>14479</v>
      </c>
      <c r="H21" s="53">
        <v>10000</v>
      </c>
      <c r="I21" s="59"/>
      <c r="J21" s="59"/>
      <c r="K21" s="59"/>
      <c r="L21" s="59"/>
      <c r="M21" s="59"/>
    </row>
    <row r="22" spans="1:13" ht="10.5" customHeight="1">
      <c r="A22" s="73" t="s">
        <v>204</v>
      </c>
      <c r="B22" s="22"/>
      <c r="C22" s="17"/>
      <c r="D22" s="17">
        <v>516</v>
      </c>
      <c r="E22" s="25" t="s">
        <v>29</v>
      </c>
      <c r="F22" s="80"/>
      <c r="G22" s="80"/>
      <c r="H22" s="53"/>
      <c r="I22" s="59"/>
      <c r="J22" s="59"/>
      <c r="K22" s="59"/>
      <c r="L22" s="59"/>
      <c r="M22" s="59"/>
    </row>
    <row r="23" spans="1:13" ht="10.5" customHeight="1">
      <c r="A23" s="73" t="s">
        <v>205</v>
      </c>
      <c r="B23" s="24"/>
      <c r="C23" s="17"/>
      <c r="D23" s="17">
        <v>518</v>
      </c>
      <c r="E23" s="25" t="s">
        <v>12</v>
      </c>
      <c r="F23" s="220">
        <v>1326132</v>
      </c>
      <c r="G23" s="220">
        <v>617531</v>
      </c>
      <c r="H23" s="207">
        <v>620000</v>
      </c>
      <c r="I23" s="59"/>
      <c r="J23" s="59"/>
      <c r="K23" s="59"/>
      <c r="L23" s="59"/>
      <c r="M23" s="59"/>
    </row>
    <row r="24" spans="1:13" ht="10.5" customHeight="1">
      <c r="A24" s="73" t="s">
        <v>206</v>
      </c>
      <c r="B24" s="26">
        <v>52</v>
      </c>
      <c r="C24" s="48" t="s">
        <v>13</v>
      </c>
      <c r="D24" s="48"/>
      <c r="E24" s="48"/>
      <c r="F24" s="77">
        <f>SUM(F25:F29)</f>
        <v>11222682</v>
      </c>
      <c r="G24" s="77">
        <f>SUM(G25:G29)</f>
        <v>11521565</v>
      </c>
      <c r="H24" s="77">
        <f>SUM(H25:H29)</f>
        <v>11588836</v>
      </c>
      <c r="I24" s="59"/>
      <c r="J24" s="59"/>
      <c r="K24" s="59"/>
      <c r="L24" s="59"/>
      <c r="M24" s="59"/>
    </row>
    <row r="25" spans="1:13" ht="10.5" customHeight="1">
      <c r="A25" s="73" t="s">
        <v>207</v>
      </c>
      <c r="B25" s="16"/>
      <c r="C25" s="27"/>
      <c r="D25" s="27">
        <v>521</v>
      </c>
      <c r="E25" s="5" t="s">
        <v>14</v>
      </c>
      <c r="F25" s="80">
        <v>8395658</v>
      </c>
      <c r="G25" s="80">
        <v>8540272</v>
      </c>
      <c r="H25" s="80">
        <v>8500092</v>
      </c>
      <c r="I25" s="59"/>
      <c r="J25" s="59"/>
      <c r="K25" s="59"/>
      <c r="L25" s="59"/>
      <c r="M25" s="59"/>
    </row>
    <row r="26" spans="1:13" ht="10.5" customHeight="1">
      <c r="A26" s="73" t="s">
        <v>208</v>
      </c>
      <c r="B26" s="16"/>
      <c r="C26" s="27"/>
      <c r="D26" s="27">
        <v>524</v>
      </c>
      <c r="E26" s="5" t="s">
        <v>138</v>
      </c>
      <c r="F26" s="80">
        <v>2693170</v>
      </c>
      <c r="G26" s="80">
        <v>2822189</v>
      </c>
      <c r="H26" s="80">
        <v>2890031</v>
      </c>
      <c r="I26" s="59"/>
      <c r="J26" s="59"/>
      <c r="K26" s="59"/>
      <c r="L26" s="59"/>
      <c r="M26" s="59"/>
    </row>
    <row r="27" spans="1:13" ht="10.5" customHeight="1">
      <c r="A27" s="73" t="s">
        <v>209</v>
      </c>
      <c r="B27" s="24"/>
      <c r="C27" s="17"/>
      <c r="D27" s="17">
        <v>525</v>
      </c>
      <c r="E27" s="25" t="s">
        <v>186</v>
      </c>
      <c r="F27" s="220">
        <v>33929</v>
      </c>
      <c r="G27" s="220">
        <v>35428</v>
      </c>
      <c r="H27" s="220">
        <v>75036</v>
      </c>
      <c r="I27" s="59" t="s">
        <v>363</v>
      </c>
      <c r="J27" s="59"/>
      <c r="K27" s="59"/>
      <c r="L27" s="59"/>
      <c r="M27" s="59"/>
    </row>
    <row r="28" spans="1:13" ht="10.5" customHeight="1">
      <c r="A28" s="73" t="s">
        <v>210</v>
      </c>
      <c r="B28" s="24"/>
      <c r="C28" s="17"/>
      <c r="D28" s="17">
        <v>527</v>
      </c>
      <c r="E28" s="25" t="s">
        <v>15</v>
      </c>
      <c r="F28" s="220">
        <v>77926</v>
      </c>
      <c r="G28" s="220">
        <v>123676</v>
      </c>
      <c r="H28" s="220">
        <v>123677</v>
      </c>
      <c r="I28" s="59"/>
      <c r="J28" s="59"/>
      <c r="K28" s="59"/>
      <c r="L28" s="59"/>
      <c r="M28" s="59"/>
    </row>
    <row r="29" spans="1:13" ht="10.5" customHeight="1">
      <c r="A29" s="73" t="s">
        <v>211</v>
      </c>
      <c r="B29" s="24"/>
      <c r="C29" s="28"/>
      <c r="D29" s="29">
        <v>528</v>
      </c>
      <c r="E29" s="177" t="s">
        <v>137</v>
      </c>
      <c r="F29" s="220">
        <v>21999</v>
      </c>
      <c r="G29" s="220"/>
      <c r="H29" s="220"/>
      <c r="I29" s="59"/>
      <c r="J29" s="59"/>
      <c r="K29" s="59"/>
      <c r="L29" s="59"/>
      <c r="M29" s="59"/>
    </row>
    <row r="30" spans="1:13" ht="10.5" customHeight="1">
      <c r="A30" s="73" t="s">
        <v>212</v>
      </c>
      <c r="B30" s="30">
        <v>53</v>
      </c>
      <c r="C30" s="49" t="s">
        <v>16</v>
      </c>
      <c r="D30" s="50"/>
      <c r="E30" s="50"/>
      <c r="F30" s="51">
        <f>SUM(F31:F34)</f>
        <v>3000</v>
      </c>
      <c r="G30" s="51">
        <f>SUM(G31:G34)</f>
        <v>67781</v>
      </c>
      <c r="H30" s="52">
        <f>SUM(H31:H34)</f>
        <v>70650</v>
      </c>
      <c r="I30" s="59"/>
      <c r="J30" s="59"/>
      <c r="K30" s="59"/>
      <c r="L30" s="59"/>
      <c r="M30" s="59"/>
    </row>
    <row r="31" spans="1:13" ht="10.5" customHeight="1">
      <c r="A31" s="73" t="s">
        <v>213</v>
      </c>
      <c r="B31" s="16"/>
      <c r="C31" s="27"/>
      <c r="D31" s="10">
        <v>531</v>
      </c>
      <c r="E31" s="31" t="s">
        <v>17</v>
      </c>
      <c r="F31" s="80"/>
      <c r="G31" s="80">
        <v>450</v>
      </c>
      <c r="H31" s="53">
        <v>450</v>
      </c>
      <c r="I31" s="59"/>
      <c r="J31" s="59"/>
      <c r="K31" s="59"/>
      <c r="L31" s="59"/>
      <c r="M31" s="59"/>
    </row>
    <row r="32" spans="1:13" ht="10.5" customHeight="1">
      <c r="A32" s="73" t="s">
        <v>214</v>
      </c>
      <c r="B32" s="16"/>
      <c r="C32" s="27"/>
      <c r="D32" s="9">
        <v>532</v>
      </c>
      <c r="E32" s="1" t="s">
        <v>18</v>
      </c>
      <c r="F32" s="80"/>
      <c r="G32" s="80"/>
      <c r="H32" s="53"/>
      <c r="I32" s="59"/>
      <c r="J32" s="59"/>
      <c r="K32" s="59"/>
      <c r="L32" s="59"/>
      <c r="M32" s="59"/>
    </row>
    <row r="33" spans="1:13" ht="10.5" customHeight="1">
      <c r="A33" s="73" t="s">
        <v>215</v>
      </c>
      <c r="B33" s="16"/>
      <c r="C33" s="27"/>
      <c r="D33" s="32">
        <v>538</v>
      </c>
      <c r="E33" s="231" t="s">
        <v>187</v>
      </c>
      <c r="F33" s="80">
        <v>3000</v>
      </c>
      <c r="G33" s="80">
        <v>67331</v>
      </c>
      <c r="H33" s="53">
        <v>70200</v>
      </c>
      <c r="I33" s="59"/>
      <c r="J33" s="59"/>
      <c r="K33" s="59"/>
      <c r="L33" s="59"/>
      <c r="M33" s="59"/>
    </row>
    <row r="34" spans="1:13" ht="10.5" customHeight="1">
      <c r="A34" s="73" t="s">
        <v>216</v>
      </c>
      <c r="B34" s="16"/>
      <c r="C34" s="27"/>
      <c r="D34" s="32">
        <v>539</v>
      </c>
      <c r="E34" s="231" t="s">
        <v>285</v>
      </c>
      <c r="F34" s="80"/>
      <c r="G34" s="82"/>
      <c r="H34" s="159"/>
      <c r="I34" s="59"/>
      <c r="J34" s="59"/>
      <c r="K34" s="59"/>
      <c r="L34" s="59"/>
      <c r="M34" s="59"/>
    </row>
    <row r="35" spans="1:13" ht="10.5" customHeight="1">
      <c r="A35" s="73" t="s">
        <v>217</v>
      </c>
      <c r="B35" s="33">
        <v>54</v>
      </c>
      <c r="C35" s="47" t="s">
        <v>19</v>
      </c>
      <c r="D35" s="47"/>
      <c r="E35" s="47"/>
      <c r="F35" s="85">
        <f>SUM(F36:F42)</f>
        <v>60873</v>
      </c>
      <c r="G35" s="85">
        <f>SUM(G36:G42)</f>
        <v>73479.99</v>
      </c>
      <c r="H35" s="86">
        <f>SUM(H36:H42)</f>
        <v>60000</v>
      </c>
      <c r="I35" s="59"/>
      <c r="J35" s="59"/>
      <c r="K35" s="59"/>
      <c r="L35" s="59"/>
      <c r="M35" s="59"/>
    </row>
    <row r="36" spans="1:13" ht="10.5" customHeight="1">
      <c r="A36" s="73" t="s">
        <v>218</v>
      </c>
      <c r="B36" s="34"/>
      <c r="C36" s="27"/>
      <c r="D36" s="17">
        <v>541</v>
      </c>
      <c r="E36" s="25" t="s">
        <v>20</v>
      </c>
      <c r="F36" s="82"/>
      <c r="G36" s="80"/>
      <c r="H36" s="53"/>
      <c r="I36" s="59"/>
      <c r="J36" s="59"/>
      <c r="K36" s="59"/>
      <c r="L36" s="59"/>
      <c r="M36" s="59"/>
    </row>
    <row r="37" spans="1:13" ht="10.5" customHeight="1">
      <c r="A37" s="73" t="s">
        <v>219</v>
      </c>
      <c r="B37" s="34"/>
      <c r="C37" s="27"/>
      <c r="D37" s="17">
        <v>542</v>
      </c>
      <c r="E37" s="25" t="s">
        <v>132</v>
      </c>
      <c r="F37" s="82"/>
      <c r="G37" s="80">
        <v>16419.99</v>
      </c>
      <c r="H37" s="53"/>
      <c r="I37" s="59"/>
      <c r="J37" s="59"/>
      <c r="K37" s="59"/>
      <c r="L37" s="59"/>
      <c r="M37" s="59"/>
    </row>
    <row r="38" spans="1:13" ht="10.5" customHeight="1">
      <c r="A38" s="73" t="s">
        <v>220</v>
      </c>
      <c r="B38" s="35"/>
      <c r="C38" s="17"/>
      <c r="D38" s="17">
        <v>543</v>
      </c>
      <c r="E38" s="25" t="s">
        <v>22</v>
      </c>
      <c r="F38" s="82"/>
      <c r="G38" s="80"/>
      <c r="H38" s="53"/>
      <c r="I38" s="59"/>
      <c r="J38" s="59"/>
      <c r="K38" s="59"/>
      <c r="L38" s="59"/>
      <c r="M38" s="59"/>
    </row>
    <row r="39" spans="1:13" s="98" customFormat="1" ht="10.5" customHeight="1">
      <c r="A39" s="73" t="s">
        <v>221</v>
      </c>
      <c r="B39" s="35"/>
      <c r="C39" s="17"/>
      <c r="D39" s="17">
        <v>544</v>
      </c>
      <c r="E39" s="25" t="s">
        <v>24</v>
      </c>
      <c r="F39" s="85"/>
      <c r="G39" s="51"/>
      <c r="H39" s="52"/>
      <c r="I39" s="178"/>
      <c r="J39" s="178"/>
      <c r="K39" s="178"/>
      <c r="L39" s="178"/>
      <c r="M39" s="178"/>
    </row>
    <row r="40" spans="1:13" ht="10.5" customHeight="1">
      <c r="A40" s="73" t="s">
        <v>222</v>
      </c>
      <c r="B40" s="35"/>
      <c r="C40" s="17"/>
      <c r="D40" s="17">
        <v>547</v>
      </c>
      <c r="E40" s="25" t="s">
        <v>23</v>
      </c>
      <c r="F40" s="80"/>
      <c r="G40" s="80"/>
      <c r="H40" s="53"/>
      <c r="I40" s="59"/>
      <c r="J40" s="59"/>
      <c r="K40" s="59"/>
      <c r="L40" s="59"/>
      <c r="M40" s="59"/>
    </row>
    <row r="41" spans="1:13" s="98" customFormat="1" ht="10.5" customHeight="1">
      <c r="A41" s="73" t="s">
        <v>223</v>
      </c>
      <c r="B41" s="35"/>
      <c r="C41" s="179"/>
      <c r="D41" s="28">
        <v>548</v>
      </c>
      <c r="E41" s="36" t="s">
        <v>115</v>
      </c>
      <c r="F41" s="51"/>
      <c r="G41" s="51"/>
      <c r="H41" s="52"/>
      <c r="I41" s="178"/>
      <c r="J41" s="178"/>
      <c r="K41" s="178"/>
      <c r="L41" s="178"/>
      <c r="M41" s="178"/>
    </row>
    <row r="42" spans="1:13" s="98" customFormat="1" ht="10.5" customHeight="1">
      <c r="A42" s="73" t="s">
        <v>224</v>
      </c>
      <c r="B42" s="35"/>
      <c r="C42" s="28"/>
      <c r="D42" s="28">
        <v>549</v>
      </c>
      <c r="E42" s="36" t="s">
        <v>284</v>
      </c>
      <c r="F42" s="220">
        <v>60873</v>
      </c>
      <c r="G42" s="220">
        <v>57060</v>
      </c>
      <c r="H42" s="207">
        <v>60000</v>
      </c>
      <c r="I42" s="178"/>
      <c r="J42" s="178"/>
      <c r="K42" s="178"/>
      <c r="L42" s="178"/>
      <c r="M42" s="178"/>
    </row>
    <row r="43" spans="1:13" ht="10.5" customHeight="1">
      <c r="A43" s="73" t="s">
        <v>225</v>
      </c>
      <c r="B43" s="30">
        <v>55</v>
      </c>
      <c r="C43" s="47" t="s">
        <v>139</v>
      </c>
      <c r="D43" s="47"/>
      <c r="E43" s="47"/>
      <c r="F43" s="51">
        <f>SUM(F44:F51)</f>
        <v>684731</v>
      </c>
      <c r="G43" s="51">
        <f>SUM(G44:G51)</f>
        <v>723968</v>
      </c>
      <c r="H43" s="52">
        <f>SUM(H44:H51)</f>
        <v>720000</v>
      </c>
      <c r="I43" s="59"/>
      <c r="J43" s="59"/>
      <c r="K43" s="59"/>
      <c r="L43" s="59"/>
      <c r="M43" s="59"/>
    </row>
    <row r="44" spans="1:13" ht="10.5" customHeight="1">
      <c r="A44" s="73" t="s">
        <v>226</v>
      </c>
      <c r="B44" s="22"/>
      <c r="C44" s="17"/>
      <c r="D44" s="17">
        <v>551</v>
      </c>
      <c r="E44" s="25" t="s">
        <v>127</v>
      </c>
      <c r="F44" s="80">
        <v>510047</v>
      </c>
      <c r="G44" s="80">
        <v>457791</v>
      </c>
      <c r="H44" s="53">
        <v>520000</v>
      </c>
      <c r="I44" s="59"/>
      <c r="J44" s="59"/>
      <c r="K44" s="59"/>
      <c r="L44" s="59"/>
      <c r="M44" s="59"/>
    </row>
    <row r="45" spans="1:13" ht="10.5" customHeight="1">
      <c r="A45" s="73" t="s">
        <v>227</v>
      </c>
      <c r="B45" s="35"/>
      <c r="C45" s="17"/>
      <c r="D45" s="17">
        <v>552</v>
      </c>
      <c r="E45" s="25" t="s">
        <v>286</v>
      </c>
      <c r="F45" s="51"/>
      <c r="G45" s="220"/>
      <c r="H45" s="52"/>
      <c r="I45" s="59"/>
      <c r="J45" s="59"/>
      <c r="K45" s="59"/>
      <c r="L45" s="59"/>
      <c r="M45" s="59"/>
    </row>
    <row r="46" spans="1:8" ht="10.5" customHeight="1">
      <c r="A46" s="73" t="s">
        <v>228</v>
      </c>
      <c r="B46" s="34"/>
      <c r="C46" s="17"/>
      <c r="D46" s="17">
        <v>553</v>
      </c>
      <c r="E46" s="25" t="s">
        <v>287</v>
      </c>
      <c r="F46" s="51"/>
      <c r="G46" s="51"/>
      <c r="H46" s="52"/>
    </row>
    <row r="47" spans="1:8" s="98" customFormat="1" ht="10.5" customHeight="1">
      <c r="A47" s="73" t="s">
        <v>229</v>
      </c>
      <c r="B47" s="35"/>
      <c r="C47" s="30"/>
      <c r="D47" s="17">
        <v>554</v>
      </c>
      <c r="E47" s="25" t="s">
        <v>116</v>
      </c>
      <c r="F47" s="51"/>
      <c r="G47" s="51"/>
      <c r="H47" s="52"/>
    </row>
    <row r="48" spans="1:8" ht="10.5" customHeight="1">
      <c r="A48" s="73" t="s">
        <v>230</v>
      </c>
      <c r="B48" s="34"/>
      <c r="C48" s="17"/>
      <c r="D48" s="17">
        <v>555</v>
      </c>
      <c r="E48" s="25" t="s">
        <v>128</v>
      </c>
      <c r="F48" s="51"/>
      <c r="G48" s="51"/>
      <c r="H48" s="52"/>
    </row>
    <row r="49" spans="1:8" ht="10.5" customHeight="1">
      <c r="A49" s="73" t="s">
        <v>231</v>
      </c>
      <c r="B49" s="34"/>
      <c r="C49" s="28"/>
      <c r="D49" s="28">
        <v>556</v>
      </c>
      <c r="E49" s="36" t="s">
        <v>129</v>
      </c>
      <c r="F49" s="220"/>
      <c r="G49" s="51"/>
      <c r="H49" s="52"/>
    </row>
    <row r="50" spans="1:8" s="98" customFormat="1" ht="10.5" customHeight="1">
      <c r="A50" s="73" t="s">
        <v>232</v>
      </c>
      <c r="B50" s="35"/>
      <c r="C50" s="17"/>
      <c r="D50" s="17">
        <v>557</v>
      </c>
      <c r="E50" s="25" t="s">
        <v>288</v>
      </c>
      <c r="F50" s="51"/>
      <c r="G50" s="51"/>
      <c r="H50" s="52"/>
    </row>
    <row r="51" spans="1:8" s="98" customFormat="1" ht="10.5" customHeight="1">
      <c r="A51" s="73" t="s">
        <v>233</v>
      </c>
      <c r="B51" s="35"/>
      <c r="C51" s="17"/>
      <c r="D51" s="17">
        <v>558</v>
      </c>
      <c r="E51" s="25" t="s">
        <v>289</v>
      </c>
      <c r="F51" s="220">
        <v>174684</v>
      </c>
      <c r="G51" s="220">
        <v>266177</v>
      </c>
      <c r="H51" s="207">
        <v>200000</v>
      </c>
    </row>
    <row r="52" spans="1:13" ht="10.5" customHeight="1">
      <c r="A52" s="73" t="s">
        <v>234</v>
      </c>
      <c r="B52" s="30">
        <v>56</v>
      </c>
      <c r="C52" s="47" t="s">
        <v>117</v>
      </c>
      <c r="D52" s="47"/>
      <c r="E52" s="47"/>
      <c r="F52" s="51">
        <f>SUM(F53:F56)</f>
        <v>0</v>
      </c>
      <c r="G52" s="51">
        <f>SUM(G53:G56)</f>
        <v>0</v>
      </c>
      <c r="H52" s="52">
        <f>SUM(H53:H56)</f>
        <v>0</v>
      </c>
      <c r="I52" s="59"/>
      <c r="J52" s="59"/>
      <c r="K52" s="59"/>
      <c r="L52" s="59"/>
      <c r="M52" s="59"/>
    </row>
    <row r="53" spans="1:8" s="98" customFormat="1" ht="10.5" customHeight="1">
      <c r="A53" s="73" t="s">
        <v>235</v>
      </c>
      <c r="B53" s="35"/>
      <c r="C53" s="28"/>
      <c r="D53" s="29">
        <v>562</v>
      </c>
      <c r="E53" s="232" t="s">
        <v>21</v>
      </c>
      <c r="F53" s="51"/>
      <c r="G53" s="51"/>
      <c r="H53" s="52"/>
    </row>
    <row r="54" spans="1:8" s="98" customFormat="1" ht="10.5" customHeight="1">
      <c r="A54" s="73" t="s">
        <v>236</v>
      </c>
      <c r="B54" s="35"/>
      <c r="C54" s="28"/>
      <c r="D54" s="29">
        <v>563</v>
      </c>
      <c r="E54" s="232" t="s">
        <v>114</v>
      </c>
      <c r="F54" s="51"/>
      <c r="G54" s="51"/>
      <c r="H54" s="52"/>
    </row>
    <row r="55" spans="1:8" s="98" customFormat="1" ht="10.5" customHeight="1">
      <c r="A55" s="73" t="s">
        <v>237</v>
      </c>
      <c r="B55" s="35"/>
      <c r="C55" s="179"/>
      <c r="D55" s="29">
        <v>564</v>
      </c>
      <c r="E55" s="232" t="s">
        <v>118</v>
      </c>
      <c r="F55" s="51"/>
      <c r="G55" s="51"/>
      <c r="H55" s="52"/>
    </row>
    <row r="56" spans="1:8" s="98" customFormat="1" ht="10.5" customHeight="1">
      <c r="A56" s="73" t="s">
        <v>238</v>
      </c>
      <c r="B56" s="35"/>
      <c r="C56" s="179"/>
      <c r="D56" s="29">
        <v>569</v>
      </c>
      <c r="E56" s="232" t="s">
        <v>119</v>
      </c>
      <c r="F56" s="51"/>
      <c r="G56" s="51"/>
      <c r="H56" s="52"/>
    </row>
    <row r="57" spans="1:13" ht="10.5" customHeight="1">
      <c r="A57" s="73" t="s">
        <v>239</v>
      </c>
      <c r="B57" s="30">
        <v>57</v>
      </c>
      <c r="C57" s="47" t="s">
        <v>290</v>
      </c>
      <c r="D57" s="47"/>
      <c r="E57" s="47"/>
      <c r="F57" s="51">
        <f>SUM(F58:F58)</f>
        <v>0</v>
      </c>
      <c r="G57" s="51">
        <f>SUM(G58:G58)</f>
        <v>0</v>
      </c>
      <c r="H57" s="52">
        <f>SUM(H58:H58)</f>
        <v>0</v>
      </c>
      <c r="I57" s="59"/>
      <c r="J57" s="59"/>
      <c r="K57" s="59"/>
      <c r="L57" s="59"/>
      <c r="M57" s="59"/>
    </row>
    <row r="58" spans="1:8" ht="10.5" customHeight="1">
      <c r="A58" s="73" t="s">
        <v>240</v>
      </c>
      <c r="B58" s="34"/>
      <c r="C58" s="179"/>
      <c r="D58" s="29">
        <v>572</v>
      </c>
      <c r="E58" s="232" t="s">
        <v>291</v>
      </c>
      <c r="F58" s="51"/>
      <c r="G58" s="51"/>
      <c r="H58" s="52"/>
    </row>
    <row r="59" spans="1:8" ht="10.5" customHeight="1">
      <c r="A59" s="73" t="s">
        <v>241</v>
      </c>
      <c r="B59" s="30">
        <v>59</v>
      </c>
      <c r="C59" s="47" t="s">
        <v>25</v>
      </c>
      <c r="D59" s="49"/>
      <c r="E59" s="49"/>
      <c r="F59" s="51">
        <f>SUM(F60:F61)</f>
        <v>0</v>
      </c>
      <c r="G59" s="51">
        <f>SUM(G60:G61)</f>
        <v>0</v>
      </c>
      <c r="H59" s="52">
        <f>SUM(H60:H61)</f>
        <v>0</v>
      </c>
    </row>
    <row r="60" spans="1:8" ht="10.5" customHeight="1">
      <c r="A60" s="73" t="s">
        <v>242</v>
      </c>
      <c r="B60" s="34"/>
      <c r="C60" s="17"/>
      <c r="D60" s="37">
        <v>591</v>
      </c>
      <c r="E60" s="14" t="s">
        <v>26</v>
      </c>
      <c r="F60" s="80"/>
      <c r="G60" s="80"/>
      <c r="H60" s="53"/>
    </row>
    <row r="61" spans="1:8" ht="10.5" customHeight="1">
      <c r="A61" s="73" t="s">
        <v>243</v>
      </c>
      <c r="B61" s="34"/>
      <c r="C61" s="28"/>
      <c r="D61" s="29">
        <v>595</v>
      </c>
      <c r="E61" s="38" t="s">
        <v>27</v>
      </c>
      <c r="F61" s="80"/>
      <c r="G61" s="80"/>
      <c r="H61" s="53"/>
    </row>
    <row r="62" spans="1:8" ht="10.5" customHeight="1">
      <c r="A62" s="73" t="s">
        <v>244</v>
      </c>
      <c r="B62" s="296" t="s">
        <v>28</v>
      </c>
      <c r="C62" s="297"/>
      <c r="D62" s="297"/>
      <c r="E62" s="298"/>
      <c r="F62" s="77">
        <f>+F63+F69+F79+F85</f>
        <v>16738922</v>
      </c>
      <c r="G62" s="77">
        <f>+G63+G69+G79+G85</f>
        <v>16582061</v>
      </c>
      <c r="H62" s="78">
        <f>+H63+H69+H79+H85</f>
        <v>16516636</v>
      </c>
    </row>
    <row r="63" spans="1:8" ht="10.5" customHeight="1">
      <c r="A63" s="73" t="s">
        <v>245</v>
      </c>
      <c r="B63" s="30">
        <v>60</v>
      </c>
      <c r="C63" s="47" t="s">
        <v>141</v>
      </c>
      <c r="D63" s="47"/>
      <c r="E63" s="47"/>
      <c r="F63" s="51">
        <f>SUM(F64:F68)</f>
        <v>1212240</v>
      </c>
      <c r="G63" s="51">
        <f>SUM(G64:G68)</f>
        <v>1470837</v>
      </c>
      <c r="H63" s="52">
        <f>SUM(H64:H68)</f>
        <v>1510000</v>
      </c>
    </row>
    <row r="64" spans="1:8" ht="10.5" customHeight="1">
      <c r="A64" s="73" t="s">
        <v>246</v>
      </c>
      <c r="B64" s="34"/>
      <c r="C64" s="27"/>
      <c r="D64" s="17">
        <v>601</v>
      </c>
      <c r="E64" s="25" t="s">
        <v>130</v>
      </c>
      <c r="F64" s="80">
        <v>166136</v>
      </c>
      <c r="G64" s="80">
        <v>79233</v>
      </c>
      <c r="H64" s="53">
        <v>100000</v>
      </c>
    </row>
    <row r="65" spans="1:8" ht="10.5" customHeight="1">
      <c r="A65" s="73" t="s">
        <v>247</v>
      </c>
      <c r="B65" s="34"/>
      <c r="C65" s="27"/>
      <c r="D65" s="17">
        <v>602</v>
      </c>
      <c r="E65" s="25" t="s">
        <v>131</v>
      </c>
      <c r="F65" s="80">
        <v>1036104</v>
      </c>
      <c r="G65" s="80">
        <v>1381604</v>
      </c>
      <c r="H65" s="53">
        <v>1400000</v>
      </c>
    </row>
    <row r="66" spans="1:8" s="98" customFormat="1" ht="10.5" customHeight="1">
      <c r="A66" s="73" t="s">
        <v>248</v>
      </c>
      <c r="B66" s="35"/>
      <c r="C66" s="179"/>
      <c r="D66" s="28">
        <v>603</v>
      </c>
      <c r="E66" s="36" t="s">
        <v>120</v>
      </c>
      <c r="F66" s="220">
        <v>10000</v>
      </c>
      <c r="G66" s="220">
        <v>10000</v>
      </c>
      <c r="H66" s="207">
        <v>10000</v>
      </c>
    </row>
    <row r="67" spans="1:8" s="98" customFormat="1" ht="10.5" customHeight="1">
      <c r="A67" s="73" t="s">
        <v>249</v>
      </c>
      <c r="B67" s="35"/>
      <c r="C67" s="179"/>
      <c r="D67" s="28">
        <v>604</v>
      </c>
      <c r="E67" s="36" t="s">
        <v>140</v>
      </c>
      <c r="F67" s="51"/>
      <c r="G67" s="51"/>
      <c r="H67" s="52"/>
    </row>
    <row r="68" spans="1:8" ht="10.5" customHeight="1">
      <c r="A68" s="73" t="s">
        <v>250</v>
      </c>
      <c r="B68" s="34"/>
      <c r="C68" s="39"/>
      <c r="D68" s="28">
        <v>609</v>
      </c>
      <c r="E68" s="36" t="s">
        <v>135</v>
      </c>
      <c r="F68" s="51"/>
      <c r="G68" s="51"/>
      <c r="H68" s="52"/>
    </row>
    <row r="69" spans="1:8" ht="10.5" customHeight="1">
      <c r="A69" s="73" t="s">
        <v>251</v>
      </c>
      <c r="B69" s="30">
        <v>64</v>
      </c>
      <c r="C69" s="47" t="s">
        <v>168</v>
      </c>
      <c r="D69" s="47"/>
      <c r="E69" s="47"/>
      <c r="F69" s="51">
        <f>SUM(F70:F78)</f>
        <v>231519</v>
      </c>
      <c r="G69" s="51">
        <f>SUM(G70:G78)</f>
        <v>589884</v>
      </c>
      <c r="H69" s="52">
        <f>SUM(H70:H78)</f>
        <v>400000</v>
      </c>
    </row>
    <row r="70" spans="1:8" ht="10.5" customHeight="1">
      <c r="A70" s="73" t="s">
        <v>252</v>
      </c>
      <c r="B70" s="34"/>
      <c r="C70" s="27"/>
      <c r="D70" s="17">
        <v>641</v>
      </c>
      <c r="E70" s="25" t="s">
        <v>20</v>
      </c>
      <c r="F70" s="82"/>
      <c r="G70" s="80"/>
      <c r="H70" s="53"/>
    </row>
    <row r="71" spans="1:8" ht="10.5" customHeight="1">
      <c r="A71" s="73" t="s">
        <v>253</v>
      </c>
      <c r="B71" s="34"/>
      <c r="C71" s="27"/>
      <c r="D71" s="17">
        <v>642</v>
      </c>
      <c r="E71" s="25" t="s">
        <v>132</v>
      </c>
      <c r="F71" s="82"/>
      <c r="G71" s="80"/>
      <c r="H71" s="53"/>
    </row>
    <row r="72" spans="1:8" ht="10.5" customHeight="1">
      <c r="A72" s="73" t="s">
        <v>254</v>
      </c>
      <c r="B72" s="34"/>
      <c r="C72" s="27"/>
      <c r="D72" s="17">
        <v>643</v>
      </c>
      <c r="E72" s="25" t="s">
        <v>281</v>
      </c>
      <c r="F72" s="82"/>
      <c r="G72" s="80"/>
      <c r="H72" s="53"/>
    </row>
    <row r="73" spans="1:8" ht="10.5" customHeight="1">
      <c r="A73" s="73" t="s">
        <v>255</v>
      </c>
      <c r="B73" s="34"/>
      <c r="C73" s="27"/>
      <c r="D73" s="37">
        <v>644</v>
      </c>
      <c r="E73" s="25" t="s">
        <v>136</v>
      </c>
      <c r="F73" s="85"/>
      <c r="G73" s="51"/>
      <c r="H73" s="52"/>
    </row>
    <row r="74" spans="1:8" ht="10.5" customHeight="1">
      <c r="A74" s="73" t="s">
        <v>256</v>
      </c>
      <c r="B74" s="34"/>
      <c r="C74" s="27"/>
      <c r="D74" s="37">
        <v>645</v>
      </c>
      <c r="E74" s="231" t="s">
        <v>121</v>
      </c>
      <c r="F74" s="51"/>
      <c r="G74" s="51"/>
      <c r="H74" s="52"/>
    </row>
    <row r="75" spans="1:8" ht="10.5" customHeight="1">
      <c r="A75" s="73" t="s">
        <v>257</v>
      </c>
      <c r="B75" s="34"/>
      <c r="C75" s="27"/>
      <c r="D75" s="37">
        <v>646</v>
      </c>
      <c r="E75" s="231" t="s">
        <v>167</v>
      </c>
      <c r="F75" s="51"/>
      <c r="G75" s="51"/>
      <c r="H75" s="52"/>
    </row>
    <row r="76" spans="1:8" ht="10.5" customHeight="1">
      <c r="A76" s="73" t="s">
        <v>258</v>
      </c>
      <c r="B76" s="34"/>
      <c r="C76" s="27"/>
      <c r="D76" s="37">
        <v>647</v>
      </c>
      <c r="E76" s="231" t="s">
        <v>122</v>
      </c>
      <c r="F76" s="51"/>
      <c r="G76" s="51"/>
      <c r="H76" s="52"/>
    </row>
    <row r="77" spans="1:8" ht="10.5" customHeight="1">
      <c r="A77" s="73" t="s">
        <v>259</v>
      </c>
      <c r="B77" s="34"/>
      <c r="C77" s="27"/>
      <c r="D77" s="37">
        <v>648</v>
      </c>
      <c r="E77" s="231" t="s">
        <v>133</v>
      </c>
      <c r="F77" s="80">
        <v>149623</v>
      </c>
      <c r="G77" s="80">
        <v>424674</v>
      </c>
      <c r="H77" s="159">
        <v>300000</v>
      </c>
    </row>
    <row r="78" spans="1:8" ht="10.5" customHeight="1">
      <c r="A78" s="73" t="s">
        <v>260</v>
      </c>
      <c r="B78" s="34"/>
      <c r="C78" s="39"/>
      <c r="D78" s="29">
        <v>649</v>
      </c>
      <c r="E78" s="232" t="s">
        <v>134</v>
      </c>
      <c r="F78" s="80">
        <v>81896</v>
      </c>
      <c r="G78" s="80">
        <v>165210</v>
      </c>
      <c r="H78" s="159">
        <v>100000</v>
      </c>
    </row>
    <row r="79" spans="1:8" ht="10.5" customHeight="1">
      <c r="A79" s="73" t="s">
        <v>261</v>
      </c>
      <c r="B79" s="30">
        <v>66</v>
      </c>
      <c r="C79" s="47" t="s">
        <v>123</v>
      </c>
      <c r="D79" s="47"/>
      <c r="E79" s="47"/>
      <c r="F79" s="51">
        <f>SUM(F80:F84)</f>
        <v>39</v>
      </c>
      <c r="G79" s="51">
        <f>SUM(G80:G84)</f>
        <v>7</v>
      </c>
      <c r="H79" s="52">
        <f>SUM(H80:H84)</f>
        <v>0</v>
      </c>
    </row>
    <row r="80" spans="1:8" ht="10.5" customHeight="1">
      <c r="A80" s="73" t="s">
        <v>262</v>
      </c>
      <c r="B80" s="34"/>
      <c r="C80" s="39"/>
      <c r="D80" s="29">
        <v>662</v>
      </c>
      <c r="E80" s="232" t="s">
        <v>21</v>
      </c>
      <c r="F80" s="220">
        <v>39</v>
      </c>
      <c r="G80" s="220">
        <v>7</v>
      </c>
      <c r="H80" s="53">
        <v>0</v>
      </c>
    </row>
    <row r="81" spans="1:8" ht="10.5" customHeight="1">
      <c r="A81" s="73" t="s">
        <v>263</v>
      </c>
      <c r="B81" s="34"/>
      <c r="C81" s="39"/>
      <c r="D81" s="29">
        <v>663</v>
      </c>
      <c r="E81" s="232" t="s">
        <v>124</v>
      </c>
      <c r="F81" s="51"/>
      <c r="G81" s="51"/>
      <c r="H81" s="53"/>
    </row>
    <row r="82" spans="1:8" ht="10.5" customHeight="1">
      <c r="A82" s="73" t="s">
        <v>264</v>
      </c>
      <c r="B82" s="34"/>
      <c r="C82" s="39"/>
      <c r="D82" s="29">
        <v>664</v>
      </c>
      <c r="E82" s="232" t="s">
        <v>125</v>
      </c>
      <c r="F82" s="51"/>
      <c r="G82" s="51"/>
      <c r="H82" s="53"/>
    </row>
    <row r="83" spans="1:8" ht="10.5" customHeight="1">
      <c r="A83" s="73" t="s">
        <v>265</v>
      </c>
      <c r="B83" s="34"/>
      <c r="C83" s="39"/>
      <c r="D83" s="29">
        <v>665</v>
      </c>
      <c r="E83" s="232" t="s">
        <v>282</v>
      </c>
      <c r="F83" s="51"/>
      <c r="G83" s="51"/>
      <c r="H83" s="53"/>
    </row>
    <row r="84" spans="1:8" ht="10.5" customHeight="1">
      <c r="A84" s="73" t="s">
        <v>266</v>
      </c>
      <c r="B84" s="34"/>
      <c r="C84" s="39"/>
      <c r="D84" s="29">
        <v>669</v>
      </c>
      <c r="E84" s="232" t="s">
        <v>126</v>
      </c>
      <c r="F84" s="51"/>
      <c r="G84" s="51"/>
      <c r="H84" s="53"/>
    </row>
    <row r="85" spans="1:8" ht="10.5" customHeight="1">
      <c r="A85" s="73" t="s">
        <v>267</v>
      </c>
      <c r="B85" s="30">
        <v>67</v>
      </c>
      <c r="C85" s="299" t="s">
        <v>283</v>
      </c>
      <c r="D85" s="300"/>
      <c r="E85" s="301"/>
      <c r="F85" s="51">
        <f>SUM(F86:F86)</f>
        <v>15295124</v>
      </c>
      <c r="G85" s="51">
        <f>SUM(G86:G86)</f>
        <v>14521333</v>
      </c>
      <c r="H85" s="52">
        <f>SUM(H86:H86)</f>
        <v>14606636</v>
      </c>
    </row>
    <row r="86" spans="1:8" ht="10.5" customHeight="1">
      <c r="A86" s="73" t="s">
        <v>268</v>
      </c>
      <c r="B86" s="34"/>
      <c r="C86" s="39"/>
      <c r="D86" s="29">
        <v>672</v>
      </c>
      <c r="E86" s="232" t="s">
        <v>292</v>
      </c>
      <c r="F86" s="220">
        <v>15295124</v>
      </c>
      <c r="G86" s="220">
        <v>14521333</v>
      </c>
      <c r="H86" s="207">
        <v>14606636</v>
      </c>
    </row>
    <row r="87" spans="1:8" ht="10.5" customHeight="1" thickBot="1">
      <c r="A87" s="73" t="s">
        <v>269</v>
      </c>
      <c r="B87" s="41" t="s">
        <v>306</v>
      </c>
      <c r="C87" s="42"/>
      <c r="D87" s="42"/>
      <c r="E87" s="43"/>
      <c r="F87" s="88">
        <f>+F62-F9</f>
        <v>1597</v>
      </c>
      <c r="G87" s="88">
        <f>+G62-G9</f>
        <v>5543.0099999997765</v>
      </c>
      <c r="H87" s="89">
        <f>+H62-H9</f>
        <v>0</v>
      </c>
    </row>
    <row r="88" spans="1:8" ht="9.75" customHeight="1">
      <c r="A88" s="16"/>
      <c r="B88" s="90"/>
      <c r="C88" s="90"/>
      <c r="D88" s="90"/>
      <c r="E88" s="34"/>
      <c r="F88" s="54"/>
      <c r="G88" s="54"/>
      <c r="H88" s="54"/>
    </row>
    <row r="89" spans="1:13" ht="12.75" customHeight="1">
      <c r="A89" s="59"/>
      <c r="B89" s="294" t="s">
        <v>0</v>
      </c>
      <c r="C89" s="294"/>
      <c r="D89" s="294"/>
      <c r="E89" s="294"/>
      <c r="F89" s="59"/>
      <c r="G89" s="59"/>
      <c r="H89" s="61" t="s">
        <v>1</v>
      </c>
      <c r="I89" s="59"/>
      <c r="J89" s="59"/>
      <c r="K89" s="59"/>
      <c r="L89" s="59"/>
      <c r="M89" s="59"/>
    </row>
    <row r="90" spans="1:13" ht="12.75" customHeight="1">
      <c r="A90" s="59"/>
      <c r="B90" s="294" t="s">
        <v>175</v>
      </c>
      <c r="C90" s="294"/>
      <c r="D90" s="294"/>
      <c r="E90" s="294"/>
      <c r="F90" s="59"/>
      <c r="G90" s="59"/>
      <c r="H90" s="61" t="s">
        <v>181</v>
      </c>
      <c r="I90" s="59"/>
      <c r="J90" s="59"/>
      <c r="K90" s="59"/>
      <c r="L90" s="59"/>
      <c r="M90" s="59"/>
    </row>
    <row r="91" spans="1:13" ht="6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 customHeight="1">
      <c r="A92" s="295" t="s">
        <v>316</v>
      </c>
      <c r="B92" s="295"/>
      <c r="C92" s="295"/>
      <c r="D92" s="295"/>
      <c r="E92" s="295"/>
      <c r="F92" s="295"/>
      <c r="G92" s="295"/>
      <c r="H92" s="295"/>
      <c r="I92" s="59"/>
      <c r="J92" s="59"/>
      <c r="K92" s="59"/>
      <c r="L92" s="59"/>
      <c r="M92" s="59"/>
    </row>
    <row r="93" spans="1:13" ht="12.75" customHeight="1">
      <c r="A93" s="302" t="s">
        <v>180</v>
      </c>
      <c r="B93" s="302"/>
      <c r="C93" s="302"/>
      <c r="D93" s="302"/>
      <c r="E93" s="302"/>
      <c r="F93" s="302"/>
      <c r="G93" s="302"/>
      <c r="H93" s="302"/>
      <c r="I93" s="59"/>
      <c r="J93" s="59"/>
      <c r="K93" s="59"/>
      <c r="L93" s="59"/>
      <c r="M93" s="59"/>
    </row>
    <row r="94" spans="1:13" ht="12.75" customHeight="1" thickBot="1">
      <c r="A94" s="286" t="s">
        <v>170</v>
      </c>
      <c r="B94" s="286"/>
      <c r="C94" s="286"/>
      <c r="D94" s="286"/>
      <c r="E94" s="286"/>
      <c r="F94" s="286"/>
      <c r="G94" s="286"/>
      <c r="H94" s="286"/>
      <c r="I94" s="59"/>
      <c r="J94" s="59"/>
      <c r="K94" s="59"/>
      <c r="L94" s="59"/>
      <c r="M94" s="59"/>
    </row>
    <row r="95" spans="1:8" ht="12.75" customHeight="1" thickBot="1">
      <c r="A95" s="214"/>
      <c r="B95" s="215"/>
      <c r="C95" s="215"/>
      <c r="D95" s="215"/>
      <c r="E95" s="215"/>
      <c r="F95" s="216"/>
      <c r="G95" s="216"/>
      <c r="H95" s="217"/>
    </row>
    <row r="96" spans="1:8" ht="12.75" customHeight="1" thickBot="1">
      <c r="A96" s="234" t="s">
        <v>2</v>
      </c>
      <c r="B96" s="174"/>
      <c r="C96" s="65" t="s">
        <v>3</v>
      </c>
      <c r="D96" s="65"/>
      <c r="E96" s="65" t="s">
        <v>4</v>
      </c>
      <c r="F96" s="230">
        <v>2015</v>
      </c>
      <c r="G96" s="230">
        <v>2016</v>
      </c>
      <c r="H96" s="218">
        <v>2017</v>
      </c>
    </row>
    <row r="97" spans="1:8" ht="13.5" customHeight="1">
      <c r="A97" s="73" t="s">
        <v>270</v>
      </c>
      <c r="B97" s="288" t="s">
        <v>44</v>
      </c>
      <c r="C97" s="289"/>
      <c r="D97" s="289"/>
      <c r="E97" s="290"/>
      <c r="F97" s="92"/>
      <c r="G97" s="92"/>
      <c r="H97" s="93"/>
    </row>
    <row r="98" spans="1:8" ht="13.5" customHeight="1">
      <c r="A98" s="73" t="s">
        <v>271</v>
      </c>
      <c r="B98" s="2" t="s">
        <v>30</v>
      </c>
      <c r="C98" s="3"/>
      <c r="D98" s="3"/>
      <c r="E98" s="4"/>
      <c r="F98" s="51">
        <f>SUM(F99:F102)</f>
        <v>366174</v>
      </c>
      <c r="G98" s="51">
        <f>SUM(G99:G102)</f>
        <v>370758</v>
      </c>
      <c r="H98" s="52">
        <f>SUM(H99:H102)</f>
        <v>380000</v>
      </c>
    </row>
    <row r="99" spans="1:8" ht="12.75" customHeight="1">
      <c r="A99" s="73" t="s">
        <v>272</v>
      </c>
      <c r="B99" s="6" t="s">
        <v>31</v>
      </c>
      <c r="C99" s="291" t="s">
        <v>32</v>
      </c>
      <c r="D99" s="292"/>
      <c r="E99" s="293"/>
      <c r="F99" s="219">
        <v>366174</v>
      </c>
      <c r="G99" s="220">
        <v>370758</v>
      </c>
      <c r="H99" s="207">
        <v>380000</v>
      </c>
    </row>
    <row r="100" spans="1:8" ht="9.75" customHeight="1">
      <c r="A100" s="73" t="s">
        <v>273</v>
      </c>
      <c r="B100" s="9"/>
      <c r="C100" s="7" t="s">
        <v>33</v>
      </c>
      <c r="D100" s="8"/>
      <c r="E100" s="180"/>
      <c r="F100" s="219"/>
      <c r="G100" s="220"/>
      <c r="H100" s="207"/>
    </row>
    <row r="101" spans="1:8" ht="9.75" customHeight="1">
      <c r="A101" s="73" t="s">
        <v>274</v>
      </c>
      <c r="B101" s="9"/>
      <c r="C101" s="7" t="s">
        <v>34</v>
      </c>
      <c r="D101" s="8"/>
      <c r="E101" s="180"/>
      <c r="F101" s="219"/>
      <c r="G101" s="220"/>
      <c r="H101" s="207"/>
    </row>
    <row r="102" spans="1:8" ht="13.5" customHeight="1">
      <c r="A102" s="73" t="s">
        <v>275</v>
      </c>
      <c r="B102" s="10"/>
      <c r="C102" s="7" t="s">
        <v>35</v>
      </c>
      <c r="D102" s="8"/>
      <c r="E102" s="180"/>
      <c r="F102" s="220"/>
      <c r="G102" s="220"/>
      <c r="H102" s="221"/>
    </row>
    <row r="103" spans="1:8" ht="11.25" customHeight="1">
      <c r="A103" s="73" t="s">
        <v>276</v>
      </c>
      <c r="B103" s="11" t="s">
        <v>36</v>
      </c>
      <c r="C103" s="12"/>
      <c r="D103" s="12"/>
      <c r="E103" s="13"/>
      <c r="F103" s="51">
        <f>SUM(F104:F108)</f>
        <v>0</v>
      </c>
      <c r="G103" s="51">
        <f>SUM(G104:G108)</f>
        <v>0</v>
      </c>
      <c r="H103" s="52">
        <f>SUM(H104:H108)</f>
        <v>0</v>
      </c>
    </row>
    <row r="104" spans="1:8" ht="9.75" customHeight="1">
      <c r="A104" s="73" t="s">
        <v>277</v>
      </c>
      <c r="B104" s="6" t="s">
        <v>37</v>
      </c>
      <c r="C104" s="14" t="s">
        <v>335</v>
      </c>
      <c r="D104" s="15"/>
      <c r="E104" s="180"/>
      <c r="F104" s="181"/>
      <c r="G104" s="181"/>
      <c r="H104" s="182"/>
    </row>
    <row r="105" spans="1:8" ht="9.75" customHeight="1">
      <c r="A105" s="73" t="s">
        <v>278</v>
      </c>
      <c r="B105" s="9"/>
      <c r="C105" s="14" t="s">
        <v>38</v>
      </c>
      <c r="D105" s="15"/>
      <c r="E105" s="180"/>
      <c r="F105" s="181"/>
      <c r="G105" s="181"/>
      <c r="H105" s="182"/>
    </row>
    <row r="106" spans="1:8" ht="9.75" customHeight="1">
      <c r="A106" s="73" t="s">
        <v>279</v>
      </c>
      <c r="B106" s="9"/>
      <c r="C106" s="14" t="s">
        <v>39</v>
      </c>
      <c r="D106" s="15"/>
      <c r="E106" s="180"/>
      <c r="F106" s="181"/>
      <c r="G106" s="181"/>
      <c r="H106" s="182"/>
    </row>
    <row r="107" spans="1:8" ht="9.75" customHeight="1">
      <c r="A107" s="73" t="s">
        <v>280</v>
      </c>
      <c r="B107" s="9"/>
      <c r="C107" s="14" t="s">
        <v>40</v>
      </c>
      <c r="D107" s="15"/>
      <c r="E107" s="180"/>
      <c r="F107" s="181"/>
      <c r="G107" s="181"/>
      <c r="H107" s="182"/>
    </row>
    <row r="108" spans="1:8" ht="9.75" customHeight="1">
      <c r="A108" s="73" t="s">
        <v>293</v>
      </c>
      <c r="B108" s="9"/>
      <c r="C108" s="14" t="s">
        <v>41</v>
      </c>
      <c r="D108" s="15"/>
      <c r="E108" s="180"/>
      <c r="F108" s="181"/>
      <c r="G108" s="181"/>
      <c r="H108" s="182"/>
    </row>
    <row r="109" spans="1:8" ht="14.25" customHeight="1">
      <c r="A109" s="73" t="s">
        <v>294</v>
      </c>
      <c r="B109" s="2" t="s">
        <v>42</v>
      </c>
      <c r="C109" s="3"/>
      <c r="D109" s="3"/>
      <c r="E109" s="180"/>
      <c r="F109" s="223">
        <v>25</v>
      </c>
      <c r="G109" s="223">
        <v>27</v>
      </c>
      <c r="H109" s="207" t="s">
        <v>173</v>
      </c>
    </row>
    <row r="110" spans="1:8" ht="15.75" customHeight="1" thickBot="1">
      <c r="A110" s="87" t="s">
        <v>295</v>
      </c>
      <c r="B110" s="41" t="s">
        <v>43</v>
      </c>
      <c r="C110" s="42"/>
      <c r="D110" s="42"/>
      <c r="E110" s="183"/>
      <c r="F110" s="222">
        <v>25653</v>
      </c>
      <c r="G110" s="222">
        <v>24238</v>
      </c>
      <c r="H110" s="229" t="s">
        <v>173</v>
      </c>
    </row>
    <row r="111" ht="9.75" customHeight="1"/>
    <row r="112" ht="14.25" customHeight="1"/>
    <row r="113" spans="1:8" ht="11.25" customHeight="1">
      <c r="A113" s="95" t="s">
        <v>340</v>
      </c>
      <c r="B113" s="95"/>
      <c r="C113" s="95"/>
      <c r="D113" s="95"/>
      <c r="E113" s="46" t="s">
        <v>342</v>
      </c>
      <c r="F113" s="287" t="s">
        <v>310</v>
      </c>
      <c r="G113" s="287"/>
      <c r="H113" s="287"/>
    </row>
    <row r="114" spans="1:8" s="62" customFormat="1" ht="11.25" customHeight="1">
      <c r="A114" s="287" t="s">
        <v>341</v>
      </c>
      <c r="B114" s="287"/>
      <c r="C114" s="287"/>
      <c r="D114" s="287"/>
      <c r="E114" s="46" t="s">
        <v>341</v>
      </c>
      <c r="F114" s="287" t="s">
        <v>183</v>
      </c>
      <c r="G114" s="287"/>
      <c r="H114" s="287"/>
    </row>
    <row r="115" ht="9.75" customHeight="1"/>
    <row r="116" ht="9.75" customHeight="1"/>
    <row r="117" spans="1:8" ht="11.25" customHeight="1">
      <c r="A117" s="95"/>
      <c r="B117" s="95"/>
      <c r="C117" s="95"/>
      <c r="D117" s="95"/>
      <c r="E117" s="46"/>
      <c r="F117" s="96"/>
      <c r="G117" s="96"/>
      <c r="H117" s="96"/>
    </row>
    <row r="118" spans="1:8" ht="11.25" customHeight="1">
      <c r="A118" s="95"/>
      <c r="B118" s="95"/>
      <c r="C118" s="95"/>
      <c r="D118" s="95"/>
      <c r="E118" s="46"/>
      <c r="F118" s="96"/>
      <c r="G118" s="96"/>
      <c r="H118" s="96"/>
    </row>
  </sheetData>
  <sheetProtection/>
  <mergeCells count="19">
    <mergeCell ref="B1:E1"/>
    <mergeCell ref="B2:E2"/>
    <mergeCell ref="A4:H4"/>
    <mergeCell ref="A5:H5"/>
    <mergeCell ref="A6:H6"/>
    <mergeCell ref="B89:E89"/>
    <mergeCell ref="C7:D7"/>
    <mergeCell ref="B90:E90"/>
    <mergeCell ref="A92:H92"/>
    <mergeCell ref="B9:E9"/>
    <mergeCell ref="B62:E62"/>
    <mergeCell ref="C85:E85"/>
    <mergeCell ref="A93:H93"/>
    <mergeCell ref="A94:H94"/>
    <mergeCell ref="A114:D114"/>
    <mergeCell ref="F114:H114"/>
    <mergeCell ref="F113:H113"/>
    <mergeCell ref="B97:E97"/>
    <mergeCell ref="C99:E99"/>
  </mergeCells>
  <printOptions horizontalCentered="1"/>
  <pageMargins left="0.3937007874015748" right="0.31496062992125984" top="0.3937007874015748" bottom="0.3937007874015748" header="0.31496062992125984" footer="0.31496062992125984"/>
  <pageSetup fitToHeight="2" horizontalDpi="300" verticalDpi="300" orientation="portrait" paperSize="9" scale="79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PageLayoutView="0" workbookViewId="0" topLeftCell="A40">
      <selection activeCell="C27" sqref="C27"/>
    </sheetView>
  </sheetViews>
  <sheetFormatPr defaultColWidth="9.00390625" defaultRowHeight="12.75"/>
  <cols>
    <col min="1" max="1" width="2.75390625" style="173" customWidth="1"/>
    <col min="2" max="2" width="3.125" style="173" customWidth="1"/>
    <col min="3" max="3" width="32.875" style="173" customWidth="1"/>
    <col min="4" max="4" width="12.875" style="173" customWidth="1"/>
    <col min="5" max="5" width="2.75390625" style="173" customWidth="1"/>
    <col min="6" max="6" width="4.00390625" style="173" hidden="1" customWidth="1"/>
    <col min="7" max="7" width="3.125" style="173" customWidth="1"/>
    <col min="8" max="8" width="35.00390625" style="173" customWidth="1"/>
    <col min="9" max="9" width="10.375" style="173" bestFit="1" customWidth="1"/>
    <col min="10" max="11" width="0" style="173" hidden="1" customWidth="1"/>
    <col min="12" max="16384" width="9.125" style="173" customWidth="1"/>
  </cols>
  <sheetData>
    <row r="1" spans="2:9" ht="12.75">
      <c r="B1" s="306" t="s">
        <v>0</v>
      </c>
      <c r="C1" s="307"/>
      <c r="D1" s="59"/>
      <c r="E1" s="59"/>
      <c r="F1" s="59"/>
      <c r="G1" s="59"/>
      <c r="H1" s="59"/>
      <c r="I1" s="61" t="s">
        <v>45</v>
      </c>
    </row>
    <row r="2" spans="2:9" ht="12.75">
      <c r="B2" s="306" t="s">
        <v>175</v>
      </c>
      <c r="C2" s="307"/>
      <c r="D2" s="59"/>
      <c r="E2" s="59"/>
      <c r="F2" s="59"/>
      <c r="G2" s="59"/>
      <c r="H2" s="59"/>
      <c r="I2" s="274" t="s">
        <v>337</v>
      </c>
    </row>
    <row r="3" spans="3:9" ht="12.75">
      <c r="C3" s="59"/>
      <c r="D3" s="59"/>
      <c r="E3" s="59"/>
      <c r="F3" s="59"/>
      <c r="G3" s="59"/>
      <c r="H3" s="59"/>
      <c r="I3" s="61"/>
    </row>
    <row r="4" spans="3:9" ht="12.75">
      <c r="C4" s="60"/>
      <c r="D4" s="60"/>
      <c r="E4" s="59"/>
      <c r="F4" s="59"/>
      <c r="G4" s="59"/>
      <c r="H4" s="59"/>
      <c r="I4" s="59"/>
    </row>
    <row r="5" spans="3:9" ht="12.75">
      <c r="C5" s="295" t="s">
        <v>322</v>
      </c>
      <c r="D5" s="308"/>
      <c r="E5" s="308"/>
      <c r="F5" s="308"/>
      <c r="G5" s="308"/>
      <c r="H5" s="308"/>
      <c r="I5" s="308"/>
    </row>
    <row r="6" spans="3:9" ht="12.75">
      <c r="C6" s="151"/>
      <c r="D6" s="91"/>
      <c r="E6" s="91"/>
      <c r="F6" s="91"/>
      <c r="G6" s="91"/>
      <c r="H6" s="91"/>
      <c r="I6" s="91"/>
    </row>
    <row r="7" spans="2:9" ht="12.75">
      <c r="B7" s="309" t="s">
        <v>339</v>
      </c>
      <c r="C7" s="310"/>
      <c r="D7" s="310"/>
      <c r="E7" s="310"/>
      <c r="F7" s="310"/>
      <c r="G7" s="310"/>
      <c r="H7" s="310"/>
      <c r="I7" s="310"/>
    </row>
    <row r="8" spans="2:9" ht="12.75">
      <c r="B8" s="98"/>
      <c r="C8" s="276"/>
      <c r="D8" s="276"/>
      <c r="E8" s="276"/>
      <c r="F8" s="276"/>
      <c r="G8" s="276"/>
      <c r="H8" s="276"/>
      <c r="I8" s="276"/>
    </row>
    <row r="9" spans="2:9" ht="12.75">
      <c r="B9" s="309" t="s">
        <v>338</v>
      </c>
      <c r="C9" s="310"/>
      <c r="D9" s="310"/>
      <c r="E9" s="310"/>
      <c r="F9" s="310"/>
      <c r="G9" s="310"/>
      <c r="H9" s="310"/>
      <c r="I9" s="310"/>
    </row>
    <row r="10" spans="3:9" ht="12.75">
      <c r="C10" s="60"/>
      <c r="D10" s="60"/>
      <c r="E10" s="60"/>
      <c r="F10" s="60"/>
      <c r="G10" s="60"/>
      <c r="H10" s="60"/>
      <c r="I10" s="60"/>
    </row>
    <row r="11" spans="3:9" ht="12.75">
      <c r="C11" s="59"/>
      <c r="D11" s="59"/>
      <c r="E11" s="59"/>
      <c r="F11" s="59"/>
      <c r="G11" s="59"/>
      <c r="H11" s="59"/>
      <c r="I11" s="59"/>
    </row>
    <row r="12" spans="3:9" ht="13.5" thickBot="1">
      <c r="C12" s="151" t="s">
        <v>46</v>
      </c>
      <c r="D12" s="61" t="s">
        <v>171</v>
      </c>
      <c r="E12" s="59"/>
      <c r="F12" s="59"/>
      <c r="G12" s="59"/>
      <c r="H12" s="151" t="s">
        <v>47</v>
      </c>
      <c r="I12" s="61" t="s">
        <v>171</v>
      </c>
    </row>
    <row r="13" spans="1:9" ht="12.75">
      <c r="A13" s="191"/>
      <c r="B13" s="152">
        <v>1</v>
      </c>
      <c r="C13" s="153" t="s">
        <v>48</v>
      </c>
      <c r="D13" s="154">
        <v>1510000</v>
      </c>
      <c r="E13" s="55"/>
      <c r="F13" s="55"/>
      <c r="G13" s="155">
        <v>1</v>
      </c>
      <c r="H13" s="156" t="s">
        <v>148</v>
      </c>
      <c r="I13" s="157">
        <v>2504185</v>
      </c>
    </row>
    <row r="14" spans="1:12" ht="12.75">
      <c r="A14" s="191"/>
      <c r="B14" s="242"/>
      <c r="C14" s="243" t="s">
        <v>303</v>
      </c>
      <c r="D14" s="244"/>
      <c r="E14" s="55"/>
      <c r="F14" s="55"/>
      <c r="G14" s="238"/>
      <c r="H14" s="245" t="s">
        <v>304</v>
      </c>
      <c r="I14" s="240">
        <v>531190</v>
      </c>
      <c r="L14" s="284" t="s">
        <v>360</v>
      </c>
    </row>
    <row r="15" spans="1:9" ht="12.75">
      <c r="A15" s="191"/>
      <c r="B15" s="158">
        <v>2</v>
      </c>
      <c r="C15" s="5" t="s">
        <v>49</v>
      </c>
      <c r="D15" s="159">
        <v>14606636</v>
      </c>
      <c r="E15" s="55"/>
      <c r="F15" s="55"/>
      <c r="G15" s="161">
        <v>2</v>
      </c>
      <c r="H15" s="82" t="s">
        <v>154</v>
      </c>
      <c r="I15" s="53">
        <v>0</v>
      </c>
    </row>
    <row r="16" spans="1:9" ht="12.75">
      <c r="A16" s="191"/>
      <c r="B16" s="158">
        <v>3</v>
      </c>
      <c r="C16" s="5" t="s">
        <v>50</v>
      </c>
      <c r="D16" s="159">
        <v>0</v>
      </c>
      <c r="E16" s="55"/>
      <c r="F16" s="55"/>
      <c r="G16" s="161">
        <v>3</v>
      </c>
      <c r="H16" s="82" t="s">
        <v>149</v>
      </c>
      <c r="I16" s="53">
        <v>520000</v>
      </c>
    </row>
    <row r="17" spans="1:12" ht="12.75">
      <c r="A17" s="191"/>
      <c r="B17" s="158">
        <v>4</v>
      </c>
      <c r="C17" s="5" t="s">
        <v>51</v>
      </c>
      <c r="D17" s="159">
        <v>0</v>
      </c>
      <c r="E17" s="55"/>
      <c r="F17" s="55"/>
      <c r="G17" s="161">
        <v>4</v>
      </c>
      <c r="H17" s="82" t="s">
        <v>150</v>
      </c>
      <c r="I17" s="53">
        <v>914760</v>
      </c>
      <c r="L17" s="284" t="s">
        <v>361</v>
      </c>
    </row>
    <row r="18" spans="1:9" ht="12.75">
      <c r="A18" s="191"/>
      <c r="B18" s="158">
        <v>5</v>
      </c>
      <c r="C18" s="5" t="s">
        <v>52</v>
      </c>
      <c r="D18" s="159">
        <v>0</v>
      </c>
      <c r="E18" s="55"/>
      <c r="F18" s="55"/>
      <c r="G18" s="161">
        <v>5</v>
      </c>
      <c r="H18" s="82" t="s">
        <v>302</v>
      </c>
      <c r="I18" s="53">
        <v>0</v>
      </c>
    </row>
    <row r="19" spans="1:9" ht="22.5">
      <c r="A19" s="191"/>
      <c r="B19" s="158">
        <v>6</v>
      </c>
      <c r="C19" s="5" t="s">
        <v>315</v>
      </c>
      <c r="D19" s="159">
        <v>300000</v>
      </c>
      <c r="E19" s="55"/>
      <c r="F19" s="55"/>
      <c r="G19" s="161">
        <v>6</v>
      </c>
      <c r="H19" s="192" t="s">
        <v>151</v>
      </c>
      <c r="I19" s="53">
        <v>0</v>
      </c>
    </row>
    <row r="20" spans="1:9" ht="12.75">
      <c r="A20" s="191"/>
      <c r="B20" s="158">
        <v>7</v>
      </c>
      <c r="C20" s="5" t="s">
        <v>53</v>
      </c>
      <c r="D20" s="159">
        <v>100000</v>
      </c>
      <c r="E20" s="55"/>
      <c r="F20" s="55"/>
      <c r="G20" s="161">
        <v>7</v>
      </c>
      <c r="H20" s="192" t="s">
        <v>152</v>
      </c>
      <c r="I20" s="53">
        <v>0</v>
      </c>
    </row>
    <row r="21" spans="1:9" ht="22.5">
      <c r="A21" s="191"/>
      <c r="B21" s="158">
        <v>8</v>
      </c>
      <c r="C21" s="160" t="s">
        <v>163</v>
      </c>
      <c r="D21" s="86">
        <f>SUM(D13:D20)</f>
        <v>16516636</v>
      </c>
      <c r="E21" s="55"/>
      <c r="F21" s="55"/>
      <c r="G21" s="161">
        <v>8</v>
      </c>
      <c r="H21" s="192" t="s">
        <v>153</v>
      </c>
      <c r="I21" s="53">
        <v>0</v>
      </c>
    </row>
    <row r="22" spans="1:9" ht="12.75">
      <c r="A22" s="191"/>
      <c r="B22" s="158"/>
      <c r="C22" s="160"/>
      <c r="D22" s="159"/>
      <c r="E22" s="55"/>
      <c r="F22" s="55"/>
      <c r="G22" s="161">
        <v>9</v>
      </c>
      <c r="H22" s="192" t="s">
        <v>162</v>
      </c>
      <c r="I22" s="53">
        <v>0</v>
      </c>
    </row>
    <row r="23" spans="1:9" ht="12.75">
      <c r="A23" s="191"/>
      <c r="B23" s="158">
        <v>9</v>
      </c>
      <c r="C23" s="5" t="s">
        <v>54</v>
      </c>
      <c r="D23" s="159">
        <v>4407800</v>
      </c>
      <c r="E23" s="55"/>
      <c r="F23" s="55"/>
      <c r="G23" s="161">
        <v>10</v>
      </c>
      <c r="H23" s="84" t="s">
        <v>142</v>
      </c>
      <c r="I23" s="52">
        <f>+I13+I15+I16+I17+I18+I19+I20+I21+I22</f>
        <v>3938945</v>
      </c>
    </row>
    <row r="24" spans="1:9" ht="12.75">
      <c r="A24" s="191"/>
      <c r="B24" s="158">
        <v>10</v>
      </c>
      <c r="C24" s="5" t="s">
        <v>14</v>
      </c>
      <c r="D24" s="224">
        <v>8500092</v>
      </c>
      <c r="E24" s="55"/>
      <c r="F24" s="55"/>
      <c r="G24" s="161"/>
      <c r="H24" s="82"/>
      <c r="I24" s="53"/>
    </row>
    <row r="25" spans="1:9" ht="12.75">
      <c r="A25" s="191"/>
      <c r="B25" s="158">
        <v>11</v>
      </c>
      <c r="C25" s="5" t="s">
        <v>57</v>
      </c>
      <c r="D25" s="224">
        <v>2890031</v>
      </c>
      <c r="E25" s="55"/>
      <c r="F25" s="55"/>
      <c r="G25" s="161">
        <v>11</v>
      </c>
      <c r="H25" s="82" t="s">
        <v>55</v>
      </c>
      <c r="I25" s="53">
        <v>300000</v>
      </c>
    </row>
    <row r="26" spans="1:15" ht="12.75">
      <c r="A26" s="191"/>
      <c r="B26" s="158">
        <v>12</v>
      </c>
      <c r="C26" s="5" t="s">
        <v>59</v>
      </c>
      <c r="D26" s="224">
        <v>123677</v>
      </c>
      <c r="E26" s="55"/>
      <c r="F26" s="55"/>
      <c r="G26" s="161">
        <v>12</v>
      </c>
      <c r="H26" s="82" t="s">
        <v>56</v>
      </c>
      <c r="I26" s="53">
        <v>1975950</v>
      </c>
      <c r="O26" s="98"/>
    </row>
    <row r="27" spans="1:9" ht="12.75">
      <c r="A27" s="191"/>
      <c r="B27" s="158">
        <v>13</v>
      </c>
      <c r="C27" s="5" t="s">
        <v>61</v>
      </c>
      <c r="D27" s="224">
        <v>75036</v>
      </c>
      <c r="E27" s="55"/>
      <c r="F27" s="55"/>
      <c r="G27" s="161">
        <v>13</v>
      </c>
      <c r="H27" s="82" t="s">
        <v>58</v>
      </c>
      <c r="I27" s="53">
        <v>110000</v>
      </c>
    </row>
    <row r="28" spans="1:9" ht="12.75">
      <c r="A28" s="191"/>
      <c r="B28" s="158">
        <v>14</v>
      </c>
      <c r="C28" s="5" t="s">
        <v>62</v>
      </c>
      <c r="D28" s="159">
        <v>520000</v>
      </c>
      <c r="E28" s="55"/>
      <c r="F28" s="55"/>
      <c r="G28" s="161">
        <v>14</v>
      </c>
      <c r="H28" s="82" t="s">
        <v>60</v>
      </c>
      <c r="I28" s="53">
        <v>0</v>
      </c>
    </row>
    <row r="29" spans="1:9" ht="12.75">
      <c r="A29" s="191"/>
      <c r="B29" s="158">
        <v>15</v>
      </c>
      <c r="C29" s="5" t="s">
        <v>63</v>
      </c>
      <c r="D29" s="159">
        <v>0</v>
      </c>
      <c r="E29" s="55"/>
      <c r="F29" s="55"/>
      <c r="G29" s="161">
        <v>15</v>
      </c>
      <c r="H29" s="82" t="s">
        <v>155</v>
      </c>
      <c r="I29" s="53">
        <v>380000</v>
      </c>
    </row>
    <row r="30" spans="1:9" ht="12.75">
      <c r="A30" s="191"/>
      <c r="B30" s="158">
        <v>16</v>
      </c>
      <c r="C30" s="160" t="s">
        <v>164</v>
      </c>
      <c r="D30" s="86">
        <f>SUM(D23:D29)</f>
        <v>16516636</v>
      </c>
      <c r="E30" s="55"/>
      <c r="F30" s="55"/>
      <c r="G30" s="161">
        <v>16</v>
      </c>
      <c r="H30" s="84" t="s">
        <v>161</v>
      </c>
      <c r="I30" s="52">
        <f>SUM(I25:I29)</f>
        <v>2765950</v>
      </c>
    </row>
    <row r="31" spans="1:9" ht="12.75">
      <c r="A31" s="191"/>
      <c r="B31" s="193"/>
      <c r="C31" s="194"/>
      <c r="D31" s="159"/>
      <c r="E31" s="55"/>
      <c r="F31" s="55"/>
      <c r="G31" s="195"/>
      <c r="H31" s="196"/>
      <c r="I31" s="53"/>
    </row>
    <row r="32" spans="1:9" ht="12.75">
      <c r="A32" s="191"/>
      <c r="B32" s="162">
        <v>17</v>
      </c>
      <c r="C32" s="160" t="s">
        <v>307</v>
      </c>
      <c r="D32" s="163">
        <f>+D21-D30</f>
        <v>0</v>
      </c>
      <c r="E32" s="55"/>
      <c r="F32" s="55"/>
      <c r="G32" s="161">
        <v>17</v>
      </c>
      <c r="H32" s="84" t="s">
        <v>147</v>
      </c>
      <c r="I32" s="52">
        <f>+I23-I30</f>
        <v>1172995</v>
      </c>
    </row>
    <row r="33" spans="1:9" ht="13.5" thickBot="1">
      <c r="A33" s="191"/>
      <c r="B33" s="197"/>
      <c r="C33" s="198"/>
      <c r="D33" s="164"/>
      <c r="E33" s="55"/>
      <c r="F33" s="55"/>
      <c r="G33" s="199"/>
      <c r="H33" s="200"/>
      <c r="I33" s="165"/>
    </row>
    <row r="34" spans="1:9" ht="12.75">
      <c r="A34" s="191"/>
      <c r="B34" s="191"/>
      <c r="C34" s="191"/>
      <c r="D34" s="54"/>
      <c r="E34" s="55"/>
      <c r="F34" s="55"/>
      <c r="G34" s="166"/>
      <c r="H34" s="167"/>
      <c r="I34" s="54"/>
    </row>
    <row r="35" spans="1:12" ht="12.75">
      <c r="A35" s="191"/>
      <c r="B35" s="191"/>
      <c r="C35" s="44"/>
      <c r="D35" s="54"/>
      <c r="E35" s="55"/>
      <c r="F35" s="55"/>
      <c r="G35" s="283" t="s">
        <v>360</v>
      </c>
      <c r="H35" s="118" t="s">
        <v>359</v>
      </c>
      <c r="I35" s="285">
        <v>531190</v>
      </c>
      <c r="J35" s="191"/>
      <c r="K35" s="191"/>
      <c r="L35" s="191"/>
    </row>
    <row r="36" spans="2:12" ht="15" customHeight="1">
      <c r="B36" s="191"/>
      <c r="C36" s="34"/>
      <c r="D36" s="54"/>
      <c r="E36" s="55"/>
      <c r="F36" s="55"/>
      <c r="G36" s="283" t="s">
        <v>361</v>
      </c>
      <c r="H36" s="118" t="s">
        <v>358</v>
      </c>
      <c r="I36" s="285">
        <v>914760</v>
      </c>
      <c r="J36" s="191"/>
      <c r="K36" s="191"/>
      <c r="L36" s="191"/>
    </row>
    <row r="37" spans="3:9" ht="28.5" customHeight="1" thickBot="1">
      <c r="C37" s="201" t="s">
        <v>64</v>
      </c>
      <c r="D37" s="202" t="s">
        <v>171</v>
      </c>
      <c r="E37" s="55"/>
      <c r="F37" s="55"/>
      <c r="G37" s="55"/>
      <c r="H37" s="168" t="s">
        <v>65</v>
      </c>
      <c r="I37" s="169" t="s">
        <v>171</v>
      </c>
    </row>
    <row r="38" spans="2:9" ht="12.75">
      <c r="B38" s="203">
        <v>1</v>
      </c>
      <c r="C38" s="204" t="s">
        <v>148</v>
      </c>
      <c r="D38" s="205">
        <v>772004</v>
      </c>
      <c r="E38" s="55"/>
      <c r="F38" s="55"/>
      <c r="G38" s="155">
        <v>1</v>
      </c>
      <c r="H38" s="170" t="s">
        <v>148</v>
      </c>
      <c r="I38" s="157">
        <v>75430</v>
      </c>
    </row>
    <row r="39" spans="2:9" ht="12.75">
      <c r="B39" s="235"/>
      <c r="C39" s="236" t="s">
        <v>297</v>
      </c>
      <c r="D39" s="237"/>
      <c r="E39" s="55"/>
      <c r="F39" s="55"/>
      <c r="G39" s="238"/>
      <c r="H39" s="239"/>
      <c r="I39" s="240"/>
    </row>
    <row r="40" spans="2:9" ht="12.75">
      <c r="B40" s="235">
        <v>2</v>
      </c>
      <c r="C40" s="241" t="s">
        <v>296</v>
      </c>
      <c r="D40" s="237"/>
      <c r="E40" s="55"/>
      <c r="F40" s="55"/>
      <c r="G40" s="238"/>
      <c r="H40" s="239"/>
      <c r="I40" s="240"/>
    </row>
    <row r="41" spans="2:9" ht="12.75">
      <c r="B41" s="206">
        <v>3</v>
      </c>
      <c r="C41" s="208" t="s">
        <v>157</v>
      </c>
      <c r="D41" s="207"/>
      <c r="E41" s="55"/>
      <c r="F41" s="55"/>
      <c r="G41" s="161">
        <v>2</v>
      </c>
      <c r="H41" s="80" t="s">
        <v>309</v>
      </c>
      <c r="I41" s="53"/>
    </row>
    <row r="42" spans="2:9" ht="12.75">
      <c r="B42" s="206">
        <v>4</v>
      </c>
      <c r="C42" s="208" t="s">
        <v>158</v>
      </c>
      <c r="D42" s="207"/>
      <c r="E42" s="55"/>
      <c r="F42" s="55"/>
      <c r="G42" s="161">
        <v>3</v>
      </c>
      <c r="H42" s="77" t="s">
        <v>156</v>
      </c>
      <c r="I42" s="78">
        <f>SUM(I38:I41)</f>
        <v>75430</v>
      </c>
    </row>
    <row r="43" spans="2:9" ht="12.75">
      <c r="B43" s="206">
        <v>5</v>
      </c>
      <c r="C43" s="25" t="s">
        <v>300</v>
      </c>
      <c r="D43" s="207"/>
      <c r="E43" s="171"/>
      <c r="F43" s="171"/>
      <c r="G43" s="209"/>
      <c r="H43" s="181"/>
      <c r="I43" s="182"/>
    </row>
    <row r="44" spans="2:9" ht="12.75">
      <c r="B44" s="206">
        <v>6</v>
      </c>
      <c r="C44" s="25" t="s">
        <v>301</v>
      </c>
      <c r="D44" s="207"/>
      <c r="E44" s="55"/>
      <c r="F44" s="55"/>
      <c r="G44" s="161">
        <v>4</v>
      </c>
      <c r="H44" s="80" t="s">
        <v>66</v>
      </c>
      <c r="I44" s="246">
        <v>0</v>
      </c>
    </row>
    <row r="45" spans="2:9" ht="36" customHeight="1">
      <c r="B45" s="206">
        <v>7</v>
      </c>
      <c r="C45" s="208" t="s">
        <v>305</v>
      </c>
      <c r="D45" s="207"/>
      <c r="E45" s="55"/>
      <c r="F45" s="55"/>
      <c r="G45" s="161">
        <v>5</v>
      </c>
      <c r="H45" s="80" t="s">
        <v>67</v>
      </c>
      <c r="I45" s="53"/>
    </row>
    <row r="46" spans="2:9" ht="12.75">
      <c r="B46" s="206">
        <v>8</v>
      </c>
      <c r="C46" s="176" t="s">
        <v>308</v>
      </c>
      <c r="D46" s="207"/>
      <c r="E46" s="55"/>
      <c r="F46" s="55"/>
      <c r="G46" s="161">
        <v>6</v>
      </c>
      <c r="H46" s="77" t="s">
        <v>145</v>
      </c>
      <c r="I46" s="78">
        <f>SUM(I44:I45)</f>
        <v>0</v>
      </c>
    </row>
    <row r="47" spans="2:9" ht="12.75">
      <c r="B47" s="206">
        <v>9</v>
      </c>
      <c r="C47" s="176" t="s">
        <v>146</v>
      </c>
      <c r="D47" s="52">
        <f>+D38+D46</f>
        <v>772004</v>
      </c>
      <c r="E47" s="55"/>
      <c r="F47" s="55"/>
      <c r="G47" s="209"/>
      <c r="H47" s="181"/>
      <c r="I47" s="182"/>
    </row>
    <row r="48" spans="2:9" ht="12.75">
      <c r="B48" s="206"/>
      <c r="C48" s="25"/>
      <c r="D48" s="207"/>
      <c r="E48" s="171"/>
      <c r="F48" s="171"/>
      <c r="G48" s="161">
        <v>7</v>
      </c>
      <c r="H48" s="77" t="s">
        <v>147</v>
      </c>
      <c r="I48" s="78">
        <f>+I42-I46</f>
        <v>75430</v>
      </c>
    </row>
    <row r="49" spans="2:9" ht="13.5" thickBot="1">
      <c r="B49" s="206">
        <v>10</v>
      </c>
      <c r="C49" s="25" t="s">
        <v>143</v>
      </c>
      <c r="D49" s="207"/>
      <c r="E49" s="55"/>
      <c r="F49" s="55"/>
      <c r="G49" s="210"/>
      <c r="H49" s="184"/>
      <c r="I49" s="185"/>
    </row>
    <row r="50" spans="2:12" ht="12.75">
      <c r="B50" s="206">
        <v>11</v>
      </c>
      <c r="C50" s="25" t="s">
        <v>144</v>
      </c>
      <c r="D50" s="207"/>
      <c r="E50" s="55"/>
      <c r="F50" s="55"/>
      <c r="G50" s="196"/>
      <c r="H50" s="196"/>
      <c r="I50" s="196"/>
      <c r="J50" s="191"/>
      <c r="K50" s="191"/>
      <c r="L50" s="191"/>
    </row>
    <row r="51" spans="2:12" ht="12.75">
      <c r="B51" s="206">
        <v>12</v>
      </c>
      <c r="C51" s="25" t="s">
        <v>314</v>
      </c>
      <c r="D51" s="207"/>
      <c r="E51" s="55"/>
      <c r="F51" s="55"/>
      <c r="G51" s="166"/>
      <c r="H51" s="167"/>
      <c r="I51" s="167"/>
      <c r="J51" s="191"/>
      <c r="K51" s="191"/>
      <c r="L51" s="191"/>
    </row>
    <row r="52" spans="2:12" ht="33.75">
      <c r="B52" s="206">
        <v>13</v>
      </c>
      <c r="C52" s="208" t="s">
        <v>174</v>
      </c>
      <c r="D52" s="207"/>
      <c r="E52" s="56"/>
      <c r="F52" s="56"/>
      <c r="G52" s="172"/>
      <c r="H52" s="56"/>
      <c r="I52" s="56"/>
      <c r="J52" s="191"/>
      <c r="K52" s="191"/>
      <c r="L52" s="191"/>
    </row>
    <row r="53" spans="2:12" ht="12.75">
      <c r="B53" s="206">
        <v>14</v>
      </c>
      <c r="C53" s="208" t="s">
        <v>298</v>
      </c>
      <c r="D53" s="207"/>
      <c r="E53" s="56"/>
      <c r="F53" s="56"/>
      <c r="G53" s="172"/>
      <c r="H53" s="56"/>
      <c r="I53" s="56"/>
      <c r="J53" s="191"/>
      <c r="K53" s="191"/>
      <c r="L53" s="191"/>
    </row>
    <row r="54" spans="2:12" ht="12.75">
      <c r="B54" s="206">
        <v>15</v>
      </c>
      <c r="C54" s="208" t="s">
        <v>299</v>
      </c>
      <c r="D54" s="207"/>
      <c r="E54" s="56"/>
      <c r="F54" s="56"/>
      <c r="G54" s="172"/>
      <c r="H54" s="56"/>
      <c r="I54" s="56"/>
      <c r="J54" s="191"/>
      <c r="K54" s="191"/>
      <c r="L54" s="191"/>
    </row>
    <row r="55" spans="2:12" ht="22.5">
      <c r="B55" s="206">
        <v>16</v>
      </c>
      <c r="C55" s="208" t="s">
        <v>330</v>
      </c>
      <c r="D55" s="207"/>
      <c r="E55" s="56"/>
      <c r="F55" s="56"/>
      <c r="G55" s="172"/>
      <c r="H55" s="56"/>
      <c r="I55" s="56"/>
      <c r="J55" s="191"/>
      <c r="K55" s="191"/>
      <c r="L55" s="191"/>
    </row>
    <row r="56" spans="2:9" ht="12.75">
      <c r="B56" s="206">
        <v>17</v>
      </c>
      <c r="C56" s="176" t="s">
        <v>145</v>
      </c>
      <c r="D56" s="207">
        <f>SUM(D49:D55)</f>
        <v>0</v>
      </c>
      <c r="E56" s="187"/>
      <c r="F56" s="187"/>
      <c r="G56" s="187"/>
      <c r="H56" s="187"/>
      <c r="I56" s="187"/>
    </row>
    <row r="57" spans="2:9" ht="25.5" customHeight="1">
      <c r="B57" s="206">
        <v>18</v>
      </c>
      <c r="C57" s="208" t="s">
        <v>321</v>
      </c>
      <c r="D57" s="52"/>
      <c r="E57" s="187"/>
      <c r="F57" s="187"/>
      <c r="G57" s="187"/>
      <c r="H57" s="187"/>
      <c r="I57" s="187"/>
    </row>
    <row r="58" spans="2:9" ht="12.75">
      <c r="B58" s="206"/>
      <c r="C58" s="25"/>
      <c r="D58" s="207"/>
      <c r="E58" s="56"/>
      <c r="F58" s="56"/>
      <c r="G58" s="56"/>
      <c r="H58" s="56"/>
      <c r="I58" s="56"/>
    </row>
    <row r="59" spans="2:9" ht="12.75">
      <c r="B59" s="206">
        <v>19</v>
      </c>
      <c r="C59" s="176" t="s">
        <v>147</v>
      </c>
      <c r="D59" s="52">
        <f>+D47-D56-D57</f>
        <v>772004</v>
      </c>
      <c r="E59" s="56"/>
      <c r="F59" s="56"/>
      <c r="G59" s="56"/>
      <c r="H59" s="56"/>
      <c r="I59" s="56"/>
    </row>
    <row r="60" spans="2:9" ht="13.5" thickBot="1">
      <c r="B60" s="211"/>
      <c r="C60" s="212"/>
      <c r="D60" s="213"/>
      <c r="E60" s="55"/>
      <c r="F60" s="55"/>
      <c r="G60" s="55"/>
      <c r="H60" s="55"/>
      <c r="I60" s="55"/>
    </row>
    <row r="61" spans="3:9" ht="12.75">
      <c r="C61" s="59"/>
      <c r="D61" s="55"/>
      <c r="E61" s="55"/>
      <c r="F61" s="55"/>
      <c r="G61" s="55"/>
      <c r="H61" s="55"/>
      <c r="I61" s="55"/>
    </row>
    <row r="62" spans="2:3" ht="12.75">
      <c r="B62" s="45"/>
      <c r="C62" s="45"/>
    </row>
    <row r="63" spans="2:13" ht="12.75">
      <c r="B63" s="45"/>
      <c r="C63" s="45"/>
      <c r="I63" s="46"/>
      <c r="J63" s="46"/>
      <c r="K63" s="46"/>
      <c r="L63" s="46"/>
      <c r="M63" s="46"/>
    </row>
    <row r="64" spans="2:8" ht="12.75">
      <c r="B64" s="45"/>
      <c r="C64" s="311"/>
      <c r="D64" s="311"/>
      <c r="E64" s="311"/>
      <c r="F64" s="311"/>
      <c r="G64" s="311"/>
      <c r="H64" s="311"/>
    </row>
    <row r="65" spans="2:8" s="62" customFormat="1" ht="12.75">
      <c r="B65" s="306" t="s">
        <v>343</v>
      </c>
      <c r="C65" s="312"/>
      <c r="D65" s="59" t="s">
        <v>345</v>
      </c>
      <c r="E65" s="59"/>
      <c r="F65" s="59"/>
      <c r="G65" s="59"/>
      <c r="H65" s="59" t="s">
        <v>68</v>
      </c>
    </row>
    <row r="66" spans="3:8" s="62" customFormat="1" ht="12.75">
      <c r="C66" s="59"/>
      <c r="D66" s="59"/>
      <c r="E66" s="59"/>
      <c r="F66" s="59"/>
      <c r="G66" s="59"/>
      <c r="H66" s="59"/>
    </row>
    <row r="67" spans="2:8" s="62" customFormat="1" ht="12.75">
      <c r="B67" s="306" t="s">
        <v>344</v>
      </c>
      <c r="C67" s="312"/>
      <c r="D67" s="59" t="s">
        <v>345</v>
      </c>
      <c r="E67" s="59"/>
      <c r="F67" s="59"/>
      <c r="G67" s="59"/>
      <c r="H67" s="59" t="s">
        <v>68</v>
      </c>
    </row>
    <row r="68" spans="3:8" s="62" customFormat="1" ht="12.75">
      <c r="C68" s="59"/>
      <c r="D68" s="59"/>
      <c r="E68" s="59"/>
      <c r="F68" s="59"/>
      <c r="G68" s="59"/>
      <c r="H68" s="59"/>
    </row>
    <row r="69" spans="2:8" s="62" customFormat="1" ht="12.75">
      <c r="B69" s="306" t="s">
        <v>310</v>
      </c>
      <c r="C69" s="312"/>
      <c r="D69" s="59" t="s">
        <v>184</v>
      </c>
      <c r="E69" s="59"/>
      <c r="F69" s="59"/>
      <c r="G69" s="59"/>
      <c r="H69" s="59" t="s">
        <v>68</v>
      </c>
    </row>
    <row r="70" spans="2:6" ht="12.75">
      <c r="B70" s="45"/>
      <c r="C70" s="45"/>
      <c r="D70" s="45"/>
      <c r="E70" s="45"/>
      <c r="F70" s="45"/>
    </row>
    <row r="71" spans="3:8" ht="5.25" customHeight="1">
      <c r="C71" s="45"/>
      <c r="D71" s="45"/>
      <c r="E71" s="45"/>
      <c r="F71" s="45"/>
      <c r="G71" s="45"/>
      <c r="H71" s="45"/>
    </row>
    <row r="72" spans="2:8" ht="12.75">
      <c r="B72" s="306"/>
      <c r="C72" s="307"/>
      <c r="D72" s="59"/>
      <c r="E72" s="59"/>
      <c r="F72" s="59"/>
      <c r="G72" s="59"/>
      <c r="H72" s="59"/>
    </row>
    <row r="73" spans="3:8" ht="6" customHeight="1">
      <c r="C73" s="59"/>
      <c r="D73" s="59"/>
      <c r="E73" s="59"/>
      <c r="F73" s="59"/>
      <c r="G73" s="59"/>
      <c r="H73" s="59"/>
    </row>
    <row r="74" spans="2:8" ht="12.75">
      <c r="B74" s="306"/>
      <c r="C74" s="307"/>
      <c r="D74" s="59"/>
      <c r="E74" s="59"/>
      <c r="F74" s="59"/>
      <c r="G74" s="59"/>
      <c r="H74" s="59"/>
    </row>
    <row r="75" spans="3:8" ht="8.25" customHeight="1">
      <c r="C75" s="59"/>
      <c r="D75" s="59"/>
      <c r="E75" s="59"/>
      <c r="F75" s="59"/>
      <c r="G75" s="59"/>
      <c r="H75" s="59"/>
    </row>
    <row r="76" spans="2:8" ht="12.75">
      <c r="B76" s="306"/>
      <c r="C76" s="307"/>
      <c r="D76" s="59"/>
      <c r="E76" s="59"/>
      <c r="F76" s="59"/>
      <c r="G76" s="59"/>
      <c r="H76" s="59"/>
    </row>
  </sheetData>
  <sheetProtection/>
  <mergeCells count="12">
    <mergeCell ref="B74:C74"/>
    <mergeCell ref="B76:C76"/>
    <mergeCell ref="B1:C1"/>
    <mergeCell ref="B2:C2"/>
    <mergeCell ref="C5:I5"/>
    <mergeCell ref="B7:I7"/>
    <mergeCell ref="B9:I9"/>
    <mergeCell ref="B72:C72"/>
    <mergeCell ref="C64:H64"/>
    <mergeCell ref="B65:C65"/>
    <mergeCell ref="B67:C67"/>
    <mergeCell ref="B69:C69"/>
  </mergeCells>
  <printOptions/>
  <pageMargins left="0.7874015748031497" right="0.4724409448818898" top="0.708661417322834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4.75390625" style="173" customWidth="1"/>
    <col min="2" max="2" width="3.25390625" style="173" customWidth="1"/>
    <col min="3" max="3" width="56.25390625" style="173" customWidth="1"/>
    <col min="4" max="4" width="4.00390625" style="173" customWidth="1"/>
    <col min="5" max="5" width="12.875" style="173" customWidth="1"/>
    <col min="6" max="6" width="4.00390625" style="173" customWidth="1"/>
    <col min="7" max="16384" width="9.125" style="173" customWidth="1"/>
  </cols>
  <sheetData>
    <row r="1" spans="1:6" ht="12.75">
      <c r="A1" s="125"/>
      <c r="B1" s="60" t="s">
        <v>0</v>
      </c>
      <c r="C1" s="126"/>
      <c r="D1" s="59"/>
      <c r="E1" s="61" t="s">
        <v>69</v>
      </c>
      <c r="F1" s="61"/>
    </row>
    <row r="2" spans="1:6" ht="12.75">
      <c r="A2" s="60"/>
      <c r="B2" s="60" t="s">
        <v>175</v>
      </c>
      <c r="C2" s="60"/>
      <c r="D2" s="59"/>
      <c r="E2" s="97">
        <v>1425</v>
      </c>
      <c r="F2" s="61"/>
    </row>
    <row r="3" spans="2:6" ht="12.75">
      <c r="B3" s="59"/>
      <c r="C3" s="59"/>
      <c r="D3" s="59"/>
      <c r="E3" s="59"/>
      <c r="F3" s="59"/>
    </row>
    <row r="4" spans="2:6" ht="12.75">
      <c r="B4" s="295" t="s">
        <v>325</v>
      </c>
      <c r="C4" s="295"/>
      <c r="D4" s="295"/>
      <c r="E4" s="295"/>
      <c r="F4" s="295"/>
    </row>
    <row r="5" spans="2:6" ht="12.75">
      <c r="B5" s="59"/>
      <c r="C5" s="59"/>
      <c r="D5" s="59"/>
      <c r="E5" s="59"/>
      <c r="F5" s="59"/>
    </row>
    <row r="6" spans="2:9" ht="12.75">
      <c r="B6" s="313" t="s">
        <v>364</v>
      </c>
      <c r="C6" s="287"/>
      <c r="D6" s="287"/>
      <c r="E6" s="287"/>
      <c r="F6" s="287"/>
      <c r="G6" s="287"/>
      <c r="H6" s="287"/>
      <c r="I6" s="287"/>
    </row>
    <row r="7" spans="2:9" ht="12.75">
      <c r="B7" s="95"/>
      <c r="C7" s="125"/>
      <c r="D7" s="125"/>
      <c r="E7" s="125"/>
      <c r="F7" s="125"/>
      <c r="G7" s="125"/>
      <c r="H7" s="125"/>
      <c r="I7" s="125"/>
    </row>
    <row r="8" spans="2:9" ht="12.75">
      <c r="B8" s="313" t="s">
        <v>338</v>
      </c>
      <c r="C8" s="287"/>
      <c r="D8" s="287"/>
      <c r="E8" s="287"/>
      <c r="F8" s="287"/>
      <c r="G8" s="287"/>
      <c r="H8" s="287"/>
      <c r="I8" s="287"/>
    </row>
    <row r="9" spans="2:6" ht="12.75">
      <c r="B9" s="59"/>
      <c r="C9" s="59"/>
      <c r="D9" s="59"/>
      <c r="E9" s="59"/>
      <c r="F9" s="59"/>
    </row>
    <row r="10" spans="2:6" ht="13.5" thickBot="1">
      <c r="B10" s="316" t="s">
        <v>70</v>
      </c>
      <c r="C10" s="316"/>
      <c r="D10" s="316"/>
      <c r="E10" s="61" t="s">
        <v>171</v>
      </c>
      <c r="F10" s="59"/>
    </row>
    <row r="11" spans="2:6" ht="12.75">
      <c r="B11" s="127">
        <v>1</v>
      </c>
      <c r="C11" s="128" t="s">
        <v>71</v>
      </c>
      <c r="D11" s="129"/>
      <c r="E11" s="154">
        <v>520000</v>
      </c>
      <c r="F11" s="59"/>
    </row>
    <row r="12" spans="2:6" ht="12.75">
      <c r="B12" s="131">
        <v>2</v>
      </c>
      <c r="C12" s="132" t="s">
        <v>72</v>
      </c>
      <c r="D12" s="133"/>
      <c r="E12" s="53">
        <v>2497800</v>
      </c>
      <c r="F12" s="59"/>
    </row>
    <row r="13" spans="2:6" ht="12.75">
      <c r="B13" s="131">
        <v>3</v>
      </c>
      <c r="C13" s="132" t="s">
        <v>150</v>
      </c>
      <c r="D13" s="133"/>
      <c r="E13" s="53">
        <v>914760</v>
      </c>
      <c r="F13" s="59"/>
    </row>
    <row r="14" spans="2:6" ht="12.75">
      <c r="B14" s="131">
        <v>4</v>
      </c>
      <c r="C14" s="132" t="s">
        <v>73</v>
      </c>
      <c r="D14" s="133"/>
      <c r="E14" s="83" t="s">
        <v>331</v>
      </c>
      <c r="F14" s="59"/>
    </row>
    <row r="15" spans="2:5" ht="12.75">
      <c r="B15" s="131">
        <v>5</v>
      </c>
      <c r="C15" s="132" t="s">
        <v>74</v>
      </c>
      <c r="D15" s="133"/>
      <c r="E15" s="53">
        <v>0</v>
      </c>
    </row>
    <row r="16" spans="2:6" ht="12.75">
      <c r="B16" s="131">
        <v>6</v>
      </c>
      <c r="C16" s="134" t="s">
        <v>311</v>
      </c>
      <c r="D16" s="133"/>
      <c r="E16" s="53">
        <v>300000</v>
      </c>
      <c r="F16" s="59"/>
    </row>
    <row r="17" spans="2:6" ht="12.75">
      <c r="B17" s="131">
        <v>7</v>
      </c>
      <c r="C17" s="134" t="s">
        <v>75</v>
      </c>
      <c r="D17" s="133"/>
      <c r="E17" s="246">
        <v>0</v>
      </c>
      <c r="F17" s="59"/>
    </row>
    <row r="18" spans="2:6" ht="12.75">
      <c r="B18" s="131">
        <v>8</v>
      </c>
      <c r="C18" s="134" t="s">
        <v>76</v>
      </c>
      <c r="D18" s="133"/>
      <c r="E18" s="53">
        <v>5000</v>
      </c>
      <c r="F18" s="59"/>
    </row>
    <row r="19" spans="2:6" ht="12.75">
      <c r="B19" s="131">
        <v>9</v>
      </c>
      <c r="C19" s="132" t="s">
        <v>165</v>
      </c>
      <c r="D19" s="133"/>
      <c r="E19" s="83" t="s">
        <v>331</v>
      </c>
      <c r="F19" s="59"/>
    </row>
    <row r="20" spans="2:6" ht="13.5" thickBot="1">
      <c r="B20" s="135">
        <v>10</v>
      </c>
      <c r="C20" s="136" t="s">
        <v>77</v>
      </c>
      <c r="D20" s="136"/>
      <c r="E20" s="164">
        <v>0</v>
      </c>
      <c r="F20" s="59"/>
    </row>
    <row r="21" spans="2:6" ht="12.75">
      <c r="B21" s="57"/>
      <c r="C21" s="190"/>
      <c r="D21" s="190"/>
      <c r="E21" s="138"/>
      <c r="F21" s="59"/>
    </row>
    <row r="22" spans="2:6" ht="12.75">
      <c r="B22" s="57"/>
      <c r="C22" s="57"/>
      <c r="D22" s="57"/>
      <c r="E22" s="57"/>
      <c r="F22" s="59"/>
    </row>
    <row r="23" spans="2:6" ht="13.5" thickBot="1">
      <c r="B23" s="317" t="s">
        <v>78</v>
      </c>
      <c r="C23" s="317"/>
      <c r="D23" s="317"/>
      <c r="E23" s="139" t="s">
        <v>171</v>
      </c>
      <c r="F23" s="59"/>
    </row>
    <row r="24" spans="2:6" ht="12.75">
      <c r="B24" s="140">
        <v>1</v>
      </c>
      <c r="C24" s="141" t="s">
        <v>365</v>
      </c>
      <c r="D24" s="129"/>
      <c r="E24" s="154">
        <v>550000</v>
      </c>
      <c r="F24" s="59"/>
    </row>
    <row r="25" spans="2:6" ht="12.75">
      <c r="B25" s="131">
        <v>2</v>
      </c>
      <c r="C25" s="142"/>
      <c r="D25" s="133"/>
      <c r="E25" s="143"/>
      <c r="F25" s="59"/>
    </row>
    <row r="26" spans="2:6" ht="12.75">
      <c r="B26" s="131">
        <v>3</v>
      </c>
      <c r="C26" s="142"/>
      <c r="D26" s="133"/>
      <c r="E26" s="144"/>
      <c r="F26" s="59"/>
    </row>
    <row r="27" spans="2:6" ht="12.75">
      <c r="B27" s="131">
        <v>4</v>
      </c>
      <c r="C27" s="142"/>
      <c r="D27" s="133"/>
      <c r="E27" s="144"/>
      <c r="F27" s="59"/>
    </row>
    <row r="28" spans="2:6" ht="12.75">
      <c r="B28" s="131">
        <v>5</v>
      </c>
      <c r="C28" s="142"/>
      <c r="D28" s="133"/>
      <c r="E28" s="144"/>
      <c r="F28" s="59"/>
    </row>
    <row r="29" spans="2:6" ht="13.5" thickBot="1">
      <c r="B29" s="145">
        <v>6</v>
      </c>
      <c r="C29" s="146"/>
      <c r="D29" s="136"/>
      <c r="E29" s="137"/>
      <c r="F29" s="59"/>
    </row>
    <row r="30" spans="2:6" ht="12.75">
      <c r="B30" s="57"/>
      <c r="C30" s="138"/>
      <c r="D30" s="138"/>
      <c r="E30" s="138"/>
      <c r="F30" s="59"/>
    </row>
    <row r="31" spans="2:6" ht="12.75">
      <c r="B31" s="57"/>
      <c r="C31" s="57"/>
      <c r="D31" s="57"/>
      <c r="E31" s="57"/>
      <c r="F31" s="59"/>
    </row>
    <row r="32" spans="2:6" ht="13.5" thickBot="1">
      <c r="B32" s="57"/>
      <c r="C32" s="319" t="s">
        <v>79</v>
      </c>
      <c r="D32" s="319"/>
      <c r="E32" s="139" t="s">
        <v>171</v>
      </c>
      <c r="F32" s="59"/>
    </row>
    <row r="33" spans="2:6" ht="12.75">
      <c r="B33" s="140">
        <v>1</v>
      </c>
      <c r="C33" s="147" t="s">
        <v>113</v>
      </c>
      <c r="D33" s="129"/>
      <c r="E33" s="130">
        <v>0</v>
      </c>
      <c r="F33" s="59"/>
    </row>
    <row r="34" spans="2:6" ht="12.75">
      <c r="B34" s="131">
        <v>2</v>
      </c>
      <c r="C34" s="142" t="s">
        <v>312</v>
      </c>
      <c r="D34" s="133"/>
      <c r="E34" s="53">
        <v>380000</v>
      </c>
      <c r="F34" s="59"/>
    </row>
    <row r="35" spans="2:6" ht="13.5" thickBot="1">
      <c r="B35" s="145">
        <v>3</v>
      </c>
      <c r="C35" s="148" t="s">
        <v>177</v>
      </c>
      <c r="D35" s="136"/>
      <c r="E35" s="281">
        <v>0</v>
      </c>
      <c r="F35" s="59"/>
    </row>
    <row r="36" spans="2:6" ht="12.75">
      <c r="B36" s="149"/>
      <c r="C36" s="58"/>
      <c r="D36" s="138"/>
      <c r="E36" s="138"/>
      <c r="F36" s="59"/>
    </row>
    <row r="37" spans="2:6" ht="12.75">
      <c r="B37" s="57"/>
      <c r="C37" s="57"/>
      <c r="D37" s="57"/>
      <c r="E37" s="57"/>
      <c r="F37" s="59"/>
    </row>
    <row r="38" spans="2:6" ht="13.5" thickBot="1">
      <c r="B38" s="318" t="s">
        <v>172</v>
      </c>
      <c r="C38" s="318"/>
      <c r="D38" s="318"/>
      <c r="E38" s="318"/>
      <c r="F38" s="59"/>
    </row>
    <row r="39" spans="2:6" ht="12.75">
      <c r="B39" s="140">
        <v>1</v>
      </c>
      <c r="C39" s="128"/>
      <c r="D39" s="129"/>
      <c r="E39" s="225"/>
      <c r="F39" s="59"/>
    </row>
    <row r="40" spans="2:6" ht="12.75">
      <c r="B40" s="131">
        <v>2</v>
      </c>
      <c r="C40" s="150"/>
      <c r="D40" s="133"/>
      <c r="E40" s="83"/>
      <c r="F40" s="59"/>
    </row>
    <row r="41" spans="2:6" ht="13.5" thickBot="1">
      <c r="B41" s="145">
        <v>3</v>
      </c>
      <c r="C41" s="146"/>
      <c r="D41" s="136"/>
      <c r="E41" s="226"/>
      <c r="F41" s="59"/>
    </row>
    <row r="42" spans="1:6" ht="12.75">
      <c r="A42" s="191"/>
      <c r="B42" s="315"/>
      <c r="C42" s="315"/>
      <c r="D42" s="315"/>
      <c r="E42" s="315"/>
      <c r="F42" s="34"/>
    </row>
    <row r="43" spans="1:6" ht="12.75">
      <c r="A43" s="191"/>
      <c r="B43" s="314"/>
      <c r="C43" s="314"/>
      <c r="D43" s="314"/>
      <c r="E43" s="314"/>
      <c r="F43" s="34"/>
    </row>
    <row r="44" spans="1:6" ht="12.75">
      <c r="A44" s="191"/>
      <c r="B44" s="314"/>
      <c r="C44" s="314"/>
      <c r="D44" s="314"/>
      <c r="E44" s="314"/>
      <c r="F44" s="34"/>
    </row>
    <row r="45" spans="1:6" ht="12.75">
      <c r="A45" s="191"/>
      <c r="B45" s="314"/>
      <c r="C45" s="314"/>
      <c r="D45" s="314"/>
      <c r="E45" s="314"/>
      <c r="F45" s="34"/>
    </row>
    <row r="46" spans="1:6" ht="12.75">
      <c r="A46" s="191"/>
      <c r="B46" s="34"/>
      <c r="C46" s="314"/>
      <c r="D46" s="314"/>
      <c r="E46" s="314"/>
      <c r="F46" s="314"/>
    </row>
    <row r="47" spans="2:6" ht="12.75">
      <c r="B47" s="294" t="s">
        <v>346</v>
      </c>
      <c r="C47" s="312"/>
      <c r="D47" s="312"/>
      <c r="E47" s="312"/>
      <c r="F47" s="312"/>
    </row>
    <row r="48" spans="2:7" ht="12.75">
      <c r="B48" s="59"/>
      <c r="C48" s="59"/>
      <c r="D48" s="59"/>
      <c r="E48" s="59"/>
      <c r="F48" s="59"/>
      <c r="G48" s="59"/>
    </row>
    <row r="49" spans="2:7" ht="12.75">
      <c r="B49" s="294" t="s">
        <v>347</v>
      </c>
      <c r="C49" s="312"/>
      <c r="D49" s="312"/>
      <c r="E49" s="312"/>
      <c r="F49" s="312"/>
      <c r="G49" s="59"/>
    </row>
    <row r="50" spans="2:7" ht="12.75">
      <c r="B50" s="59"/>
      <c r="C50" s="59"/>
      <c r="D50" s="59"/>
      <c r="E50" s="59"/>
      <c r="F50" s="59"/>
      <c r="G50" s="59"/>
    </row>
    <row r="51" spans="2:7" ht="12.75">
      <c r="B51" s="294" t="s">
        <v>348</v>
      </c>
      <c r="C51" s="312"/>
      <c r="D51" s="312"/>
      <c r="E51" s="312"/>
      <c r="F51" s="312"/>
      <c r="G51" s="59"/>
    </row>
    <row r="52" spans="2:7" ht="12.75">
      <c r="B52" s="59"/>
      <c r="C52" s="59"/>
      <c r="D52" s="59"/>
      <c r="E52" s="59"/>
      <c r="F52" s="59"/>
      <c r="G52" s="59"/>
    </row>
    <row r="53" spans="2:6" ht="12.75">
      <c r="B53" s="294" t="s">
        <v>169</v>
      </c>
      <c r="C53" s="294"/>
      <c r="D53" s="294"/>
      <c r="E53" s="294"/>
      <c r="F53" s="294"/>
    </row>
    <row r="54" spans="2:6" ht="12.75">
      <c r="B54" s="294" t="s">
        <v>80</v>
      </c>
      <c r="C54" s="294"/>
      <c r="D54" s="294"/>
      <c r="E54" s="294"/>
      <c r="F54" s="294"/>
    </row>
  </sheetData>
  <sheetProtection/>
  <mergeCells count="17">
    <mergeCell ref="B4:F4"/>
    <mergeCell ref="B45:E45"/>
    <mergeCell ref="B42:E42"/>
    <mergeCell ref="B43:E43"/>
    <mergeCell ref="B44:E44"/>
    <mergeCell ref="B10:D10"/>
    <mergeCell ref="B23:D23"/>
    <mergeCell ref="B8:I8"/>
    <mergeCell ref="B38:E38"/>
    <mergeCell ref="C32:D32"/>
    <mergeCell ref="B6:I6"/>
    <mergeCell ref="B54:F54"/>
    <mergeCell ref="C46:F46"/>
    <mergeCell ref="B47:F47"/>
    <mergeCell ref="B49:F49"/>
    <mergeCell ref="B51:F51"/>
    <mergeCell ref="B53:F5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37.00390625" style="188" customWidth="1"/>
    <col min="2" max="6" width="17.75390625" style="188" customWidth="1"/>
    <col min="7" max="16384" width="9.125" style="188" customWidth="1"/>
  </cols>
  <sheetData>
    <row r="1" spans="1:6" ht="12.75">
      <c r="A1" s="110" t="s">
        <v>0</v>
      </c>
      <c r="F1" s="111" t="s">
        <v>81</v>
      </c>
    </row>
    <row r="2" spans="1:6" ht="12.75">
      <c r="A2" s="110" t="s">
        <v>175</v>
      </c>
      <c r="F2" s="278" t="s">
        <v>337</v>
      </c>
    </row>
    <row r="3" spans="1:6" ht="12.75">
      <c r="A3" s="320" t="s">
        <v>324</v>
      </c>
      <c r="B3" s="320"/>
      <c r="C3" s="320"/>
      <c r="D3" s="320"/>
      <c r="E3" s="320"/>
      <c r="F3" s="320"/>
    </row>
    <row r="4" spans="1:6" ht="12.75">
      <c r="A4" s="112"/>
      <c r="B4" s="112"/>
      <c r="C4" s="112"/>
      <c r="D4" s="112"/>
      <c r="E4" s="112"/>
      <c r="F4" s="112"/>
    </row>
    <row r="5" spans="1:8" ht="12.75">
      <c r="A5" s="303" t="s">
        <v>336</v>
      </c>
      <c r="B5" s="303"/>
      <c r="C5" s="303"/>
      <c r="D5" s="303"/>
      <c r="E5" s="303"/>
      <c r="F5" s="303"/>
      <c r="G5" s="63"/>
      <c r="H5" s="63"/>
    </row>
    <row r="6" spans="1:6" ht="12.75">
      <c r="A6" s="189"/>
      <c r="B6" s="189"/>
      <c r="C6" s="189"/>
      <c r="D6" s="189"/>
      <c r="E6" s="189"/>
      <c r="F6" s="189"/>
    </row>
    <row r="7" spans="1:6" ht="12.75">
      <c r="A7" s="324" t="s">
        <v>179</v>
      </c>
      <c r="B7" s="324"/>
      <c r="C7" s="324"/>
      <c r="D7" s="324"/>
      <c r="E7" s="324"/>
      <c r="F7" s="324"/>
    </row>
    <row r="8" spans="1:8" ht="12.75">
      <c r="A8" s="113" t="s">
        <v>82</v>
      </c>
      <c r="B8" s="113" t="s">
        <v>83</v>
      </c>
      <c r="C8" s="113" t="s">
        <v>313</v>
      </c>
      <c r="D8" s="114"/>
      <c r="E8" s="114"/>
      <c r="F8" s="114"/>
      <c r="G8" s="115"/>
      <c r="H8" s="115"/>
    </row>
    <row r="9" spans="1:7" ht="12.75">
      <c r="A9" s="116" t="s">
        <v>176</v>
      </c>
      <c r="B9" s="117">
        <f>SUM(B10:B12)</f>
        <v>300000</v>
      </c>
      <c r="C9" s="117">
        <f>SUM(C10:C12)</f>
        <v>300000</v>
      </c>
      <c r="D9" s="118"/>
      <c r="E9" s="325" t="s">
        <v>84</v>
      </c>
      <c r="F9" s="325"/>
      <c r="G9" s="115"/>
    </row>
    <row r="10" spans="1:7" ht="12.75">
      <c r="A10" s="119" t="s">
        <v>354</v>
      </c>
      <c r="B10" s="121">
        <v>100000</v>
      </c>
      <c r="C10" s="121">
        <v>100000</v>
      </c>
      <c r="D10" s="118"/>
      <c r="E10" s="325" t="s">
        <v>178</v>
      </c>
      <c r="F10" s="325"/>
      <c r="G10" s="115"/>
    </row>
    <row r="11" spans="1:7" ht="12.75">
      <c r="A11" s="119" t="s">
        <v>355</v>
      </c>
      <c r="B11" s="121">
        <v>200000</v>
      </c>
      <c r="C11" s="121">
        <v>200000</v>
      </c>
      <c r="D11" s="118"/>
      <c r="E11" s="325"/>
      <c r="F11" s="325"/>
      <c r="G11" s="115"/>
    </row>
    <row r="12" spans="1:7" ht="12.75">
      <c r="A12" s="119"/>
      <c r="B12" s="121"/>
      <c r="C12" s="121"/>
      <c r="D12" s="118"/>
      <c r="E12" s="118"/>
      <c r="F12" s="118"/>
      <c r="G12" s="115"/>
    </row>
    <row r="13" spans="1:7" ht="12.75">
      <c r="A13" s="115"/>
      <c r="B13" s="115"/>
      <c r="C13" s="115"/>
      <c r="D13" s="115"/>
      <c r="E13" s="115"/>
      <c r="F13" s="111" t="s">
        <v>171</v>
      </c>
      <c r="G13" s="115"/>
    </row>
    <row r="14" spans="1:7" ht="12.75">
      <c r="A14" s="324" t="s">
        <v>334</v>
      </c>
      <c r="B14" s="324"/>
      <c r="C14" s="324"/>
      <c r="D14" s="324"/>
      <c r="E14" s="324"/>
      <c r="F14" s="324"/>
      <c r="G14" s="115"/>
    </row>
    <row r="15" spans="1:7" ht="12.75">
      <c r="A15" s="113" t="s">
        <v>82</v>
      </c>
      <c r="B15" s="113" t="s">
        <v>83</v>
      </c>
      <c r="C15" s="113" t="s">
        <v>313</v>
      </c>
      <c r="D15" s="113" t="s">
        <v>85</v>
      </c>
      <c r="E15" s="113" t="s">
        <v>86</v>
      </c>
      <c r="F15" s="113" t="s">
        <v>87</v>
      </c>
      <c r="G15" s="115"/>
    </row>
    <row r="16" spans="1:7" ht="12.75">
      <c r="A16" s="120" t="s">
        <v>88</v>
      </c>
      <c r="B16" s="117">
        <f>+B17+B18+B20+B22+B21+B19</f>
        <v>1975950</v>
      </c>
      <c r="C16" s="117">
        <f>+C17+C18+C20+C22+C21+C19</f>
        <v>530000</v>
      </c>
      <c r="D16" s="117">
        <f>+D17+D18+D20+D22+D21</f>
        <v>1445950</v>
      </c>
      <c r="E16" s="117">
        <f>+E17+E18+E20+E22</f>
        <v>0</v>
      </c>
      <c r="F16" s="117">
        <f>+F17+F18+F20+F22</f>
        <v>0</v>
      </c>
      <c r="G16" s="115"/>
    </row>
    <row r="17" spans="1:7" ht="12.75">
      <c r="A17" s="282" t="s">
        <v>356</v>
      </c>
      <c r="B17" s="121">
        <v>250000</v>
      </c>
      <c r="C17" s="121">
        <v>250000</v>
      </c>
      <c r="D17" s="121">
        <v>0</v>
      </c>
      <c r="E17" s="121"/>
      <c r="F17" s="121"/>
      <c r="G17" s="115"/>
    </row>
    <row r="18" spans="1:7" ht="12.75">
      <c r="A18" s="119" t="s">
        <v>357</v>
      </c>
      <c r="B18" s="121">
        <v>130000</v>
      </c>
      <c r="C18" s="121">
        <v>130000</v>
      </c>
      <c r="D18" s="121">
        <v>0</v>
      </c>
      <c r="E18" s="121"/>
      <c r="F18" s="121"/>
      <c r="G18" s="115"/>
    </row>
    <row r="19" spans="1:7" ht="12.75">
      <c r="A19" s="119" t="s">
        <v>362</v>
      </c>
      <c r="B19" s="121">
        <v>150000</v>
      </c>
      <c r="C19" s="121">
        <v>150000</v>
      </c>
      <c r="D19" s="121">
        <v>0</v>
      </c>
      <c r="E19" s="121"/>
      <c r="F19" s="121"/>
      <c r="G19" s="115"/>
    </row>
    <row r="20" spans="1:7" ht="12.75">
      <c r="A20" s="119" t="s">
        <v>359</v>
      </c>
      <c r="B20" s="121">
        <v>531190</v>
      </c>
      <c r="C20" s="121">
        <v>0</v>
      </c>
      <c r="D20" s="121">
        <v>531190</v>
      </c>
      <c r="E20" s="121"/>
      <c r="F20" s="121"/>
      <c r="G20" s="115"/>
    </row>
    <row r="21" spans="1:7" ht="12.75">
      <c r="A21" s="119" t="s">
        <v>358</v>
      </c>
      <c r="B21" s="121">
        <v>914760</v>
      </c>
      <c r="C21" s="121">
        <v>0</v>
      </c>
      <c r="D21" s="121">
        <v>914760</v>
      </c>
      <c r="E21" s="121"/>
      <c r="F21" s="121"/>
      <c r="G21" s="115"/>
    </row>
    <row r="22" spans="1:7" ht="12.75">
      <c r="A22" s="119"/>
      <c r="B22" s="121"/>
      <c r="C22" s="121"/>
      <c r="D22" s="121"/>
      <c r="E22" s="121"/>
      <c r="F22" s="121"/>
      <c r="G22" s="115"/>
    </row>
    <row r="23" spans="1:7" ht="12.75">
      <c r="A23" s="120" t="s">
        <v>89</v>
      </c>
      <c r="B23" s="117">
        <f>+B24+B25</f>
        <v>110000</v>
      </c>
      <c r="C23" s="117">
        <f>+C24+C25</f>
        <v>110000</v>
      </c>
      <c r="D23" s="117">
        <f>+D24+D25</f>
        <v>0</v>
      </c>
      <c r="E23" s="117">
        <f>+E24+E25</f>
        <v>0</v>
      </c>
      <c r="F23" s="117">
        <f>+F24+F25</f>
        <v>0</v>
      </c>
      <c r="G23" s="115"/>
    </row>
    <row r="24" spans="1:7" ht="12.75">
      <c r="A24" s="119" t="s">
        <v>353</v>
      </c>
      <c r="B24" s="121">
        <v>110000</v>
      </c>
      <c r="C24" s="121">
        <v>110000</v>
      </c>
      <c r="D24" s="121">
        <v>0</v>
      </c>
      <c r="E24" s="121"/>
      <c r="F24" s="121"/>
      <c r="G24" s="115"/>
    </row>
    <row r="25" spans="1:7" ht="12.75">
      <c r="A25" s="119"/>
      <c r="B25" s="121"/>
      <c r="C25" s="121"/>
      <c r="D25" s="121"/>
      <c r="E25" s="121"/>
      <c r="F25" s="121"/>
      <c r="G25" s="115"/>
    </row>
    <row r="26" spans="1:7" ht="12.75">
      <c r="A26" s="119"/>
      <c r="B26" s="121"/>
      <c r="C26" s="121"/>
      <c r="D26" s="121"/>
      <c r="E26" s="121"/>
      <c r="F26" s="121"/>
      <c r="G26" s="115"/>
    </row>
    <row r="27" spans="1:7" ht="12.75">
      <c r="A27" s="119"/>
      <c r="B27" s="121"/>
      <c r="C27" s="121"/>
      <c r="D27" s="121"/>
      <c r="E27" s="121"/>
      <c r="F27" s="121"/>
      <c r="G27" s="115"/>
    </row>
    <row r="28" spans="1:7" ht="12.75">
      <c r="A28" s="115"/>
      <c r="B28" s="115"/>
      <c r="C28" s="115"/>
      <c r="D28" s="122"/>
      <c r="E28" s="115"/>
      <c r="F28" s="115"/>
      <c r="G28" s="115"/>
    </row>
    <row r="29" spans="1:7" ht="12.75">
      <c r="A29" s="115" t="s">
        <v>349</v>
      </c>
      <c r="B29" s="321"/>
      <c r="C29" s="321"/>
      <c r="D29" s="123" t="s">
        <v>345</v>
      </c>
      <c r="E29" s="115" t="s">
        <v>68</v>
      </c>
      <c r="F29" s="115"/>
      <c r="G29" s="115"/>
    </row>
    <row r="30" spans="2:7" ht="12.75">
      <c r="B30" s="124"/>
      <c r="C30" s="124"/>
      <c r="D30" s="227"/>
      <c r="F30" s="115"/>
      <c r="G30" s="115"/>
    </row>
    <row r="31" spans="1:7" ht="12.75">
      <c r="A31" s="115" t="s">
        <v>350</v>
      </c>
      <c r="B31" s="322"/>
      <c r="C31" s="322"/>
      <c r="D31" s="123" t="s">
        <v>345</v>
      </c>
      <c r="E31" s="115" t="s">
        <v>68</v>
      </c>
      <c r="F31" s="115"/>
      <c r="G31" s="115"/>
    </row>
    <row r="32" spans="1:7" ht="12.75">
      <c r="A32" s="115"/>
      <c r="B32" s="124"/>
      <c r="C32" s="124"/>
      <c r="D32" s="122"/>
      <c r="E32" s="115"/>
      <c r="F32" s="115"/>
      <c r="G32" s="115"/>
    </row>
    <row r="33" spans="1:7" ht="12.75">
      <c r="A33" s="115" t="s">
        <v>310</v>
      </c>
      <c r="B33" s="323"/>
      <c r="C33" s="323"/>
      <c r="D33" s="123" t="s">
        <v>345</v>
      </c>
      <c r="E33" s="115" t="s">
        <v>68</v>
      </c>
      <c r="F33" s="115"/>
      <c r="G33" s="115"/>
    </row>
    <row r="34" spans="1:7" ht="12.75">
      <c r="A34" s="115"/>
      <c r="B34" s="115"/>
      <c r="C34" s="115"/>
      <c r="D34" s="115"/>
      <c r="E34" s="115"/>
      <c r="F34" s="115"/>
      <c r="G34" s="115"/>
    </row>
  </sheetData>
  <sheetProtection/>
  <mergeCells count="10">
    <mergeCell ref="A3:F3"/>
    <mergeCell ref="B29:C29"/>
    <mergeCell ref="B31:C31"/>
    <mergeCell ref="A5:F5"/>
    <mergeCell ref="B33:C33"/>
    <mergeCell ref="A7:F7"/>
    <mergeCell ref="A14:F14"/>
    <mergeCell ref="E9:F9"/>
    <mergeCell ref="E10:F10"/>
    <mergeCell ref="E11:F11"/>
  </mergeCells>
  <printOptions/>
  <pageMargins left="0.787401575" right="0.787401575" top="0.984251969" bottom="0.984251969" header="0.4921259845" footer="0.4921259845"/>
  <pageSetup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7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9.125" style="62" customWidth="1"/>
    <col min="2" max="2" width="3.25390625" style="62" customWidth="1"/>
    <col min="3" max="3" width="9.125" style="62" customWidth="1"/>
    <col min="4" max="4" width="14.375" style="62" customWidth="1"/>
    <col min="5" max="5" width="9.125" style="62" customWidth="1"/>
    <col min="6" max="6" width="6.875" style="62" customWidth="1"/>
    <col min="7" max="7" width="10.00390625" style="62" customWidth="1"/>
    <col min="8" max="8" width="9.125" style="62" customWidth="1"/>
    <col min="9" max="9" width="10.875" style="62" customWidth="1"/>
    <col min="10" max="16384" width="9.125" style="62" customWidth="1"/>
  </cols>
  <sheetData>
    <row r="1" spans="2:11" ht="12.75">
      <c r="B1" s="46" t="s">
        <v>0</v>
      </c>
      <c r="C1" s="46"/>
      <c r="D1" s="46"/>
      <c r="E1" s="46"/>
      <c r="F1" s="46"/>
      <c r="G1" s="46"/>
      <c r="H1" s="46"/>
      <c r="I1" s="97" t="s">
        <v>90</v>
      </c>
      <c r="J1" s="97"/>
      <c r="K1" s="46"/>
    </row>
    <row r="2" spans="2:11" ht="12.75">
      <c r="B2" s="46" t="s">
        <v>175</v>
      </c>
      <c r="C2" s="46"/>
      <c r="D2" s="46"/>
      <c r="E2" s="46"/>
      <c r="F2" s="46"/>
      <c r="G2" s="46"/>
      <c r="H2" s="46"/>
      <c r="I2" s="274" t="s">
        <v>337</v>
      </c>
      <c r="J2" s="279"/>
      <c r="K2" s="46"/>
    </row>
    <row r="3" spans="2:11" ht="12.75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6"/>
      <c r="C4" s="46"/>
      <c r="D4" s="98" t="s">
        <v>323</v>
      </c>
      <c r="E4" s="46"/>
      <c r="F4" s="46"/>
      <c r="G4" s="46"/>
      <c r="H4" s="46"/>
      <c r="I4" s="46"/>
      <c r="J4" s="46"/>
      <c r="K4" s="46"/>
    </row>
    <row r="5" spans="2:11" ht="12.75">
      <c r="B5" s="46"/>
      <c r="C5" s="46"/>
      <c r="D5" s="326"/>
      <c r="E5" s="326"/>
      <c r="F5" s="326"/>
      <c r="G5" s="326"/>
      <c r="H5" s="326"/>
      <c r="I5" s="46"/>
      <c r="J5" s="46"/>
      <c r="K5" s="46"/>
    </row>
    <row r="6" spans="2:12" ht="12.75">
      <c r="B6" s="277" t="s">
        <v>351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2:12" ht="12.75">
      <c r="B7" s="277"/>
      <c r="C7" s="277"/>
      <c r="D7" s="277" t="s">
        <v>352</v>
      </c>
      <c r="E7" s="277"/>
      <c r="F7" s="277"/>
      <c r="G7" s="277"/>
      <c r="H7" s="277"/>
      <c r="I7" s="277"/>
      <c r="J7" s="277"/>
      <c r="K7" s="277"/>
      <c r="L7" s="277"/>
    </row>
    <row r="8" spans="2:11" ht="12.75">
      <c r="B8" s="327" t="s">
        <v>338</v>
      </c>
      <c r="C8" s="328"/>
      <c r="D8" s="328"/>
      <c r="E8" s="328"/>
      <c r="F8" s="328"/>
      <c r="G8" s="328"/>
      <c r="H8" s="328"/>
      <c r="I8" s="328"/>
      <c r="J8" s="46"/>
      <c r="K8" s="46"/>
    </row>
    <row r="9" spans="2:11" ht="12.75"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2:11" ht="13.5" thickBot="1">
      <c r="B10" s="46"/>
      <c r="C10" s="46" t="s">
        <v>91</v>
      </c>
      <c r="D10" s="46"/>
      <c r="E10" s="46"/>
      <c r="F10" s="46"/>
      <c r="G10" s="46"/>
      <c r="H10" s="46"/>
      <c r="I10" s="97" t="s">
        <v>171</v>
      </c>
      <c r="J10" s="46"/>
      <c r="K10" s="46"/>
    </row>
    <row r="11" spans="2:11" ht="12.75">
      <c r="B11" s="99" t="s">
        <v>92</v>
      </c>
      <c r="C11" s="100" t="s">
        <v>93</v>
      </c>
      <c r="D11" s="100"/>
      <c r="E11" s="100"/>
      <c r="F11" s="100"/>
      <c r="G11" s="100"/>
      <c r="H11" s="228" t="s">
        <v>173</v>
      </c>
      <c r="I11" s="101"/>
      <c r="J11" s="46"/>
      <c r="K11" s="46"/>
    </row>
    <row r="12" spans="2:11" ht="12.75">
      <c r="B12" s="102" t="s">
        <v>94</v>
      </c>
      <c r="C12" s="23"/>
      <c r="D12" s="23" t="s">
        <v>95</v>
      </c>
      <c r="E12" s="23"/>
      <c r="F12" s="23"/>
      <c r="G12" s="23"/>
      <c r="H12" s="103" t="s">
        <v>173</v>
      </c>
      <c r="I12" s="104"/>
      <c r="J12" s="46"/>
      <c r="K12" s="46"/>
    </row>
    <row r="13" spans="2:11" ht="13.5" thickBot="1">
      <c r="B13" s="105" t="s">
        <v>96</v>
      </c>
      <c r="C13" s="106" t="s">
        <v>97</v>
      </c>
      <c r="D13" s="107"/>
      <c r="E13" s="107" t="s">
        <v>98</v>
      </c>
      <c r="F13" s="107"/>
      <c r="G13" s="107"/>
      <c r="H13" s="108" t="s">
        <v>173</v>
      </c>
      <c r="I13" s="109"/>
      <c r="J13" s="46"/>
      <c r="K13" s="46"/>
    </row>
    <row r="14" spans="2:11" ht="12.75">
      <c r="B14" s="102" t="s">
        <v>99</v>
      </c>
      <c r="C14" s="23" t="s">
        <v>100</v>
      </c>
      <c r="D14" s="23"/>
      <c r="E14" s="23"/>
      <c r="F14" s="23"/>
      <c r="G14" s="23"/>
      <c r="H14" s="103" t="s">
        <v>173</v>
      </c>
      <c r="I14" s="104"/>
      <c r="J14" s="46"/>
      <c r="K14" s="46"/>
    </row>
    <row r="15" spans="2:11" ht="12.75">
      <c r="B15" s="102" t="s">
        <v>101</v>
      </c>
      <c r="C15" s="23" t="s">
        <v>102</v>
      </c>
      <c r="D15" s="23"/>
      <c r="E15" s="23"/>
      <c r="F15" s="23"/>
      <c r="G15" s="23"/>
      <c r="H15" s="103" t="s">
        <v>173</v>
      </c>
      <c r="I15" s="104"/>
      <c r="J15" s="46"/>
      <c r="K15" s="46"/>
    </row>
    <row r="16" spans="2:11" ht="13.5" thickBot="1">
      <c r="B16" s="105" t="s">
        <v>103</v>
      </c>
      <c r="C16" s="106" t="s">
        <v>104</v>
      </c>
      <c r="D16" s="107"/>
      <c r="E16" s="107"/>
      <c r="F16" s="106" t="s">
        <v>105</v>
      </c>
      <c r="G16" s="107"/>
      <c r="H16" s="108" t="s">
        <v>173</v>
      </c>
      <c r="I16" s="109"/>
      <c r="J16" s="46"/>
      <c r="K16" s="46"/>
    </row>
    <row r="17" spans="2:11" ht="12.75">
      <c r="B17" s="102" t="s">
        <v>106</v>
      </c>
      <c r="C17" s="23" t="s">
        <v>333</v>
      </c>
      <c r="D17" s="23"/>
      <c r="E17" s="23"/>
      <c r="F17" s="23"/>
      <c r="G17" s="23"/>
      <c r="H17" s="103" t="s">
        <v>173</v>
      </c>
      <c r="I17" s="104"/>
      <c r="J17" s="46"/>
      <c r="K17" s="46"/>
    </row>
    <row r="18" spans="2:11" ht="12.75">
      <c r="B18" s="102" t="s">
        <v>107</v>
      </c>
      <c r="C18" s="23" t="s">
        <v>332</v>
      </c>
      <c r="D18" s="23"/>
      <c r="E18" s="23"/>
      <c r="F18" s="23"/>
      <c r="G18" s="23"/>
      <c r="H18" s="103" t="s">
        <v>173</v>
      </c>
      <c r="I18" s="104"/>
      <c r="J18" s="46"/>
      <c r="K18" s="46"/>
    </row>
    <row r="19" spans="2:11" ht="12.75">
      <c r="B19" s="102" t="s">
        <v>108</v>
      </c>
      <c r="C19" s="23" t="s">
        <v>109</v>
      </c>
      <c r="D19" s="23"/>
      <c r="E19" s="23"/>
      <c r="F19" s="23"/>
      <c r="G19" s="23"/>
      <c r="H19" s="103" t="s">
        <v>173</v>
      </c>
      <c r="I19" s="104"/>
      <c r="J19" s="46"/>
      <c r="K19" s="46"/>
    </row>
    <row r="20" spans="2:11" ht="13.5" thickBot="1">
      <c r="B20" s="105" t="s">
        <v>110</v>
      </c>
      <c r="C20" s="106" t="s">
        <v>111</v>
      </c>
      <c r="D20" s="107"/>
      <c r="E20" s="107"/>
      <c r="F20" s="106" t="s">
        <v>112</v>
      </c>
      <c r="G20" s="107"/>
      <c r="H20" s="108" t="s">
        <v>173</v>
      </c>
      <c r="I20" s="109"/>
      <c r="J20" s="46"/>
      <c r="K20" s="46"/>
    </row>
    <row r="21" spans="2:11" ht="12.75"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2:11" ht="12.75"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2:11" ht="12.75"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2:11" ht="12.75"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2:11" ht="12.75"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2:11" ht="12.75"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2:11" ht="12.75"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2:11" ht="12.75"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2:11" ht="12.75"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2:11" ht="12.75"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2:11" ht="12.75"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2:11" ht="12.75"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2:11" ht="12.75"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2:11" ht="12.75"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2:11" ht="12.75"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2:11" ht="12.75"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2:11" ht="12.75"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2:11" ht="12.75"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2:11" ht="12.75"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2:11" ht="12.75"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2:11" ht="12.75"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12.75">
      <c r="A42" s="46" t="s">
        <v>343</v>
      </c>
      <c r="B42" s="46"/>
      <c r="C42" s="46"/>
      <c r="D42" s="46"/>
      <c r="E42" s="46" t="s">
        <v>345</v>
      </c>
      <c r="F42" s="46"/>
      <c r="G42" s="46" t="s">
        <v>68</v>
      </c>
      <c r="H42" s="46"/>
      <c r="I42" s="46"/>
      <c r="J42" s="46"/>
      <c r="K42" s="46"/>
    </row>
    <row r="43" spans="2:11" ht="12.75"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12.75">
      <c r="A44" s="46" t="s">
        <v>344</v>
      </c>
      <c r="B44" s="46"/>
      <c r="C44" s="46"/>
      <c r="D44" s="46"/>
      <c r="E44" s="46" t="s">
        <v>345</v>
      </c>
      <c r="F44" s="46"/>
      <c r="G44" s="46" t="s">
        <v>68</v>
      </c>
      <c r="H44" s="46"/>
      <c r="I44" s="46"/>
      <c r="J44" s="46"/>
      <c r="K44" s="46"/>
    </row>
    <row r="45" spans="1:11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ht="12.75">
      <c r="A46" s="46" t="s">
        <v>310</v>
      </c>
      <c r="B46" s="46"/>
      <c r="C46" s="46"/>
      <c r="D46" s="46"/>
      <c r="E46" s="46" t="s">
        <v>345</v>
      </c>
      <c r="F46" s="46"/>
      <c r="G46" s="46" t="s">
        <v>68</v>
      </c>
      <c r="H46" s="46"/>
      <c r="I46" s="46"/>
      <c r="J46" s="46"/>
      <c r="K46" s="46"/>
    </row>
    <row r="47" spans="2:11" ht="12.75"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2:11" ht="12.75"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2:11" ht="12.75"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2:11" ht="12.75"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2:11" ht="12.75"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2:11" ht="12.75"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2:11" ht="12.75"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2:11" ht="12.75"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2:11" ht="12.75"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2:11" ht="12.75"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2:11" ht="12.75"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2:11" ht="12.75"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2:11" ht="12.75"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2:11" ht="12.75">
      <c r="B60" s="46"/>
      <c r="C60" s="46"/>
      <c r="D60" s="46"/>
      <c r="E60" s="46"/>
      <c r="F60" s="46"/>
      <c r="G60" s="46"/>
      <c r="H60" s="46"/>
      <c r="I60" s="46"/>
      <c r="J60" s="46"/>
      <c r="K60" s="46"/>
    </row>
    <row r="61" spans="2:11" ht="12.75"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2:11" ht="12.75"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2:11" ht="12.75"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2:11" ht="12.75"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2:11" ht="12.75"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2:11" ht="12.75"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2:11" ht="12.75"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2:11" ht="12.75">
      <c r="B68" s="46"/>
      <c r="C68" s="46"/>
      <c r="D68" s="46"/>
      <c r="E68" s="46"/>
      <c r="F68" s="46"/>
      <c r="G68" s="46"/>
      <c r="H68" s="46"/>
      <c r="I68" s="46"/>
      <c r="J68" s="46"/>
      <c r="K68" s="46"/>
    </row>
    <row r="69" spans="2:11" ht="12.75">
      <c r="B69" s="46"/>
      <c r="C69" s="46"/>
      <c r="D69" s="46"/>
      <c r="E69" s="46"/>
      <c r="F69" s="46"/>
      <c r="G69" s="46"/>
      <c r="H69" s="46"/>
      <c r="I69" s="46"/>
      <c r="J69" s="46"/>
      <c r="K69" s="46"/>
    </row>
    <row r="70" spans="2:11" ht="12.75">
      <c r="B70" s="46"/>
      <c r="C70" s="46"/>
      <c r="D70" s="46"/>
      <c r="E70" s="46"/>
      <c r="F70" s="46"/>
      <c r="G70" s="46"/>
      <c r="H70" s="46"/>
      <c r="I70" s="46"/>
      <c r="J70" s="46"/>
      <c r="K70" s="46"/>
    </row>
    <row r="71" spans="2:11" ht="12.75"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2" spans="2:11" ht="12.75">
      <c r="B72" s="46"/>
      <c r="C72" s="46"/>
      <c r="D72" s="46"/>
      <c r="E72" s="46"/>
      <c r="F72" s="46"/>
      <c r="G72" s="46"/>
      <c r="H72" s="46"/>
      <c r="I72" s="46"/>
      <c r="J72" s="46"/>
      <c r="K72" s="46"/>
    </row>
    <row r="73" spans="2:11" ht="12.75">
      <c r="B73" s="46"/>
      <c r="C73" s="46"/>
      <c r="D73" s="46"/>
      <c r="E73" s="46"/>
      <c r="F73" s="46"/>
      <c r="G73" s="46"/>
      <c r="H73" s="46"/>
      <c r="I73" s="46"/>
      <c r="J73" s="46"/>
      <c r="K73" s="46"/>
    </row>
    <row r="74" spans="2:11" ht="12.75">
      <c r="B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2:11" ht="12.75">
      <c r="B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2:11" ht="12.75">
      <c r="B76" s="46"/>
      <c r="C76" s="46"/>
      <c r="D76" s="46"/>
      <c r="E76" s="46"/>
      <c r="F76" s="46"/>
      <c r="G76" s="46"/>
      <c r="H76" s="46"/>
      <c r="I76" s="46"/>
      <c r="J76" s="46"/>
      <c r="K76" s="46"/>
    </row>
    <row r="77" spans="2:11" ht="12.75">
      <c r="B77" s="46"/>
      <c r="C77" s="46"/>
      <c r="D77" s="46"/>
      <c r="E77" s="46"/>
      <c r="F77" s="46"/>
      <c r="G77" s="46"/>
      <c r="H77" s="46"/>
      <c r="I77" s="46"/>
      <c r="J77" s="46"/>
      <c r="K77" s="46"/>
    </row>
    <row r="78" spans="2:11" ht="12.75"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2:11" ht="12.75"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spans="2:11" ht="12.75"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2:11" ht="12.75"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2:11" ht="12.75"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2:11" ht="12.75"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2:11" ht="12.75"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spans="2:11" ht="12.75"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2:11" ht="12.75"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2:11" ht="12.75"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2:11" ht="12.75"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spans="2:11" ht="12.75"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2:11" ht="12.75"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2:11" ht="12.75"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2:11" ht="12.75">
      <c r="B92" s="46"/>
      <c r="C92" s="46"/>
      <c r="D92" s="46"/>
      <c r="E92" s="46"/>
      <c r="F92" s="46"/>
      <c r="G92" s="46"/>
      <c r="H92" s="46"/>
      <c r="I92" s="46"/>
      <c r="J92" s="46"/>
      <c r="K92" s="46"/>
    </row>
    <row r="93" spans="2:11" ht="12.75"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2:11" ht="12.75"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5" spans="2:11" ht="12.75">
      <c r="B95" s="46"/>
      <c r="C95" s="46"/>
      <c r="D95" s="46"/>
      <c r="E95" s="46"/>
      <c r="F95" s="46"/>
      <c r="G95" s="46"/>
      <c r="H95" s="46"/>
      <c r="I95" s="46"/>
      <c r="J95" s="46"/>
      <c r="K95" s="46"/>
    </row>
    <row r="96" spans="2:11" ht="12.75">
      <c r="B96" s="46"/>
      <c r="C96" s="46"/>
      <c r="D96" s="46"/>
      <c r="E96" s="46"/>
      <c r="F96" s="46"/>
      <c r="G96" s="46"/>
      <c r="H96" s="46"/>
      <c r="I96" s="46"/>
      <c r="J96" s="46"/>
      <c r="K96" s="46"/>
    </row>
    <row r="97" spans="2:11" ht="12.75">
      <c r="B97" s="46"/>
      <c r="C97" s="46"/>
      <c r="D97" s="46"/>
      <c r="E97" s="46"/>
      <c r="F97" s="46"/>
      <c r="G97" s="46"/>
      <c r="H97" s="46"/>
      <c r="I97" s="46"/>
      <c r="J97" s="46"/>
      <c r="K97" s="46"/>
    </row>
    <row r="98" spans="2:11" ht="12.75"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2:11" ht="12.75">
      <c r="B99" s="46"/>
      <c r="C99" s="46"/>
      <c r="D99" s="46"/>
      <c r="E99" s="46"/>
      <c r="F99" s="46"/>
      <c r="G99" s="46"/>
      <c r="H99" s="46"/>
      <c r="I99" s="46"/>
      <c r="J99" s="46"/>
      <c r="K99" s="46"/>
    </row>
    <row r="100" spans="2:1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2:1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2:1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2:1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2:1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2:1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2:1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2:1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2:1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2:1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</row>
    <row r="110" spans="2:1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2:1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2:1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2:1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</row>
    <row r="114" spans="2:1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</row>
    <row r="115" spans="2:1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2:11" ht="12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2:11" ht="12.75">
      <c r="B117" s="46"/>
      <c r="C117" s="46"/>
      <c r="D117" s="46"/>
      <c r="E117" s="46"/>
      <c r="F117" s="46"/>
      <c r="G117" s="46"/>
      <c r="H117" s="46"/>
      <c r="I117" s="46"/>
      <c r="J117" s="46"/>
      <c r="K117" s="46"/>
    </row>
    <row r="118" spans="2:11" ht="12.75">
      <c r="B118" s="46"/>
      <c r="C118" s="46"/>
      <c r="D118" s="46"/>
      <c r="E118" s="46"/>
      <c r="F118" s="46"/>
      <c r="G118" s="46"/>
      <c r="H118" s="46"/>
      <c r="I118" s="46"/>
      <c r="J118" s="46"/>
      <c r="K118" s="46"/>
    </row>
    <row r="119" spans="2:11" ht="12.75">
      <c r="B119" s="46"/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2:11" ht="12.75">
      <c r="B120" s="46"/>
      <c r="C120" s="46"/>
      <c r="D120" s="46"/>
      <c r="E120" s="46"/>
      <c r="F120" s="46"/>
      <c r="G120" s="46"/>
      <c r="H120" s="46"/>
      <c r="I120" s="46"/>
      <c r="J120" s="46"/>
      <c r="K120" s="46"/>
    </row>
    <row r="121" spans="2:11" ht="12.75">
      <c r="B121" s="46"/>
      <c r="C121" s="46"/>
      <c r="D121" s="46"/>
      <c r="E121" s="46"/>
      <c r="F121" s="46"/>
      <c r="G121" s="46"/>
      <c r="H121" s="46"/>
      <c r="I121" s="46"/>
      <c r="J121" s="46"/>
      <c r="K121" s="46"/>
    </row>
    <row r="122" spans="2:11" ht="12.75">
      <c r="B122" s="46"/>
      <c r="C122" s="46"/>
      <c r="D122" s="46"/>
      <c r="E122" s="46"/>
      <c r="F122" s="46"/>
      <c r="G122" s="46"/>
      <c r="H122" s="46"/>
      <c r="I122" s="46"/>
      <c r="J122" s="46"/>
      <c r="K122" s="46"/>
    </row>
    <row r="123" spans="2:11" ht="12.75">
      <c r="B123" s="46"/>
      <c r="C123" s="46"/>
      <c r="D123" s="46"/>
      <c r="E123" s="46"/>
      <c r="F123" s="46"/>
      <c r="G123" s="46"/>
      <c r="H123" s="46"/>
      <c r="I123" s="46"/>
      <c r="J123" s="46"/>
      <c r="K123" s="46"/>
    </row>
    <row r="124" spans="2:11" ht="12.75">
      <c r="B124" s="46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2:11" ht="12.75">
      <c r="B125" s="46"/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2:11" ht="12.75">
      <c r="B126" s="46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2:11" ht="12.75"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2:11" ht="12.75">
      <c r="B128" s="46"/>
      <c r="C128" s="46"/>
      <c r="D128" s="46"/>
      <c r="E128" s="46"/>
      <c r="F128" s="46"/>
      <c r="G128" s="46"/>
      <c r="H128" s="46"/>
      <c r="I128" s="46"/>
      <c r="J128" s="46"/>
      <c r="K128" s="46"/>
    </row>
    <row r="129" spans="2:11" ht="12.75">
      <c r="B129" s="46"/>
      <c r="C129" s="46"/>
      <c r="D129" s="46"/>
      <c r="E129" s="46"/>
      <c r="F129" s="46"/>
      <c r="G129" s="46"/>
      <c r="H129" s="46"/>
      <c r="I129" s="46"/>
      <c r="J129" s="46"/>
      <c r="K129" s="46"/>
    </row>
    <row r="130" spans="2:11" ht="12.75">
      <c r="B130" s="46"/>
      <c r="C130" s="46"/>
      <c r="D130" s="46"/>
      <c r="E130" s="46"/>
      <c r="F130" s="46"/>
      <c r="G130" s="46"/>
      <c r="H130" s="46"/>
      <c r="I130" s="46"/>
      <c r="J130" s="46"/>
      <c r="K130" s="46"/>
    </row>
    <row r="131" spans="2:11" ht="12.75">
      <c r="B131" s="46"/>
      <c r="C131" s="46"/>
      <c r="D131" s="46"/>
      <c r="E131" s="46"/>
      <c r="F131" s="46"/>
      <c r="G131" s="46"/>
      <c r="H131" s="46"/>
      <c r="I131" s="46"/>
      <c r="J131" s="46"/>
      <c r="K131" s="46"/>
    </row>
    <row r="132" spans="2:11" ht="12.75">
      <c r="B132" s="46"/>
      <c r="C132" s="46"/>
      <c r="D132" s="46"/>
      <c r="E132" s="46"/>
      <c r="F132" s="46"/>
      <c r="G132" s="46"/>
      <c r="H132" s="46"/>
      <c r="I132" s="46"/>
      <c r="J132" s="46"/>
      <c r="K132" s="46"/>
    </row>
    <row r="133" spans="2:11" ht="12.75">
      <c r="B133" s="46"/>
      <c r="C133" s="46"/>
      <c r="D133" s="46"/>
      <c r="E133" s="46"/>
      <c r="F133" s="46"/>
      <c r="G133" s="46"/>
      <c r="H133" s="46"/>
      <c r="I133" s="46"/>
      <c r="J133" s="46"/>
      <c r="K133" s="46"/>
    </row>
    <row r="134" spans="2:11" ht="12.75">
      <c r="B134" s="46"/>
      <c r="C134" s="46"/>
      <c r="D134" s="46"/>
      <c r="E134" s="46"/>
      <c r="F134" s="46"/>
      <c r="G134" s="46"/>
      <c r="H134" s="46"/>
      <c r="I134" s="46"/>
      <c r="J134" s="46"/>
      <c r="K134" s="46"/>
    </row>
    <row r="135" spans="2:11" ht="12.75">
      <c r="B135" s="46"/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2:11" ht="12.75">
      <c r="B136" s="46"/>
      <c r="C136" s="46"/>
      <c r="D136" s="46"/>
      <c r="E136" s="46"/>
      <c r="F136" s="46"/>
      <c r="G136" s="46"/>
      <c r="H136" s="46"/>
      <c r="I136" s="46"/>
      <c r="J136" s="46"/>
      <c r="K136" s="46"/>
    </row>
    <row r="137" spans="2:11" ht="12.75">
      <c r="B137" s="46"/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2:11" ht="12.75">
      <c r="B138" s="46"/>
      <c r="C138" s="46"/>
      <c r="D138" s="46"/>
      <c r="E138" s="46"/>
      <c r="F138" s="46"/>
      <c r="G138" s="46"/>
      <c r="H138" s="46"/>
      <c r="I138" s="46"/>
      <c r="J138" s="46"/>
      <c r="K138" s="46"/>
    </row>
    <row r="139" spans="2:11" ht="12.75">
      <c r="B139" s="46"/>
      <c r="C139" s="46"/>
      <c r="D139" s="46"/>
      <c r="E139" s="46"/>
      <c r="F139" s="46"/>
      <c r="G139" s="46"/>
      <c r="H139" s="46"/>
      <c r="I139" s="46"/>
      <c r="J139" s="46"/>
      <c r="K139" s="46"/>
    </row>
    <row r="140" spans="2:11" ht="12.75">
      <c r="B140" s="46"/>
      <c r="C140" s="46"/>
      <c r="D140" s="46"/>
      <c r="E140" s="46"/>
      <c r="F140" s="46"/>
      <c r="G140" s="46"/>
      <c r="H140" s="46"/>
      <c r="I140" s="46"/>
      <c r="J140" s="46"/>
      <c r="K140" s="46"/>
    </row>
    <row r="141" spans="2:11" ht="12.75">
      <c r="B141" s="46"/>
      <c r="C141" s="46"/>
      <c r="D141" s="46"/>
      <c r="E141" s="46"/>
      <c r="F141" s="46"/>
      <c r="G141" s="46"/>
      <c r="H141" s="46"/>
      <c r="I141" s="46"/>
      <c r="J141" s="46"/>
      <c r="K141" s="46"/>
    </row>
    <row r="142" spans="2:11" ht="12.75">
      <c r="B142" s="46"/>
      <c r="C142" s="46"/>
      <c r="D142" s="46"/>
      <c r="E142" s="46"/>
      <c r="F142" s="46"/>
      <c r="G142" s="46"/>
      <c r="H142" s="46"/>
      <c r="I142" s="46"/>
      <c r="J142" s="46"/>
      <c r="K142" s="46"/>
    </row>
    <row r="143" spans="2:11" ht="12.75">
      <c r="B143" s="46"/>
      <c r="C143" s="46"/>
      <c r="D143" s="46"/>
      <c r="E143" s="46"/>
      <c r="F143" s="46"/>
      <c r="G143" s="46"/>
      <c r="H143" s="46"/>
      <c r="I143" s="46"/>
      <c r="J143" s="46"/>
      <c r="K143" s="46"/>
    </row>
    <row r="144" spans="2:11" ht="12.75">
      <c r="B144" s="46"/>
      <c r="C144" s="46"/>
      <c r="D144" s="46"/>
      <c r="E144" s="46"/>
      <c r="F144" s="46"/>
      <c r="G144" s="46"/>
      <c r="H144" s="46"/>
      <c r="I144" s="46"/>
      <c r="J144" s="46"/>
      <c r="K144" s="46"/>
    </row>
    <row r="145" spans="2:11" ht="12.75">
      <c r="B145" s="46"/>
      <c r="C145" s="46"/>
      <c r="D145" s="46"/>
      <c r="E145" s="46"/>
      <c r="F145" s="46"/>
      <c r="G145" s="46"/>
      <c r="H145" s="46"/>
      <c r="I145" s="46"/>
      <c r="J145" s="46"/>
      <c r="K145" s="46"/>
    </row>
    <row r="146" spans="2:11" ht="12.75">
      <c r="B146" s="46"/>
      <c r="C146" s="46"/>
      <c r="D146" s="46"/>
      <c r="E146" s="46"/>
      <c r="F146" s="46"/>
      <c r="G146" s="46"/>
      <c r="H146" s="46"/>
      <c r="I146" s="46"/>
      <c r="J146" s="46"/>
      <c r="K146" s="46"/>
    </row>
    <row r="147" spans="2:11" ht="12.75">
      <c r="B147" s="46"/>
      <c r="C147" s="46"/>
      <c r="D147" s="46"/>
      <c r="E147" s="46"/>
      <c r="F147" s="46"/>
      <c r="G147" s="46"/>
      <c r="H147" s="46"/>
      <c r="I147" s="46"/>
      <c r="J147" s="46"/>
      <c r="K147" s="46"/>
    </row>
    <row r="148" spans="2:11" ht="12.75">
      <c r="B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2:11" ht="12.75">
      <c r="B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2:11" ht="12.75">
      <c r="B150" s="46"/>
      <c r="C150" s="46"/>
      <c r="D150" s="46"/>
      <c r="E150" s="46"/>
      <c r="F150" s="46"/>
      <c r="G150" s="46"/>
      <c r="H150" s="46"/>
      <c r="I150" s="46"/>
      <c r="J150" s="46"/>
      <c r="K150" s="46"/>
    </row>
    <row r="151" spans="2:11" ht="12.75">
      <c r="B151" s="46"/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2:11" ht="12.75">
      <c r="B152" s="46"/>
      <c r="C152" s="46"/>
      <c r="D152" s="46"/>
      <c r="E152" s="46"/>
      <c r="F152" s="46"/>
      <c r="G152" s="46"/>
      <c r="H152" s="46"/>
      <c r="I152" s="46"/>
      <c r="J152" s="46"/>
      <c r="K152" s="46"/>
    </row>
    <row r="153" spans="2:11" ht="12.75">
      <c r="B153" s="46"/>
      <c r="C153" s="46"/>
      <c r="D153" s="46"/>
      <c r="E153" s="46"/>
      <c r="F153" s="46"/>
      <c r="G153" s="46"/>
      <c r="H153" s="46"/>
      <c r="I153" s="46"/>
      <c r="J153" s="46"/>
      <c r="K153" s="46"/>
    </row>
    <row r="154" spans="2:11" ht="12.75">
      <c r="B154" s="46"/>
      <c r="C154" s="46"/>
      <c r="D154" s="46"/>
      <c r="E154" s="46"/>
      <c r="F154" s="46"/>
      <c r="G154" s="46"/>
      <c r="H154" s="46"/>
      <c r="I154" s="46"/>
      <c r="J154" s="46"/>
      <c r="K154" s="46"/>
    </row>
    <row r="155" spans="2:11" ht="12.75">
      <c r="B155" s="46"/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2:11" ht="12.75">
      <c r="B156" s="46"/>
      <c r="C156" s="46"/>
      <c r="D156" s="46"/>
      <c r="E156" s="46"/>
      <c r="F156" s="46"/>
      <c r="G156" s="46"/>
      <c r="H156" s="46"/>
      <c r="I156" s="46"/>
      <c r="J156" s="46"/>
      <c r="K156" s="46"/>
    </row>
    <row r="157" spans="2:11" ht="12.75">
      <c r="B157" s="46"/>
      <c r="C157" s="46"/>
      <c r="D157" s="46"/>
      <c r="E157" s="46"/>
      <c r="F157" s="46"/>
      <c r="G157" s="46"/>
      <c r="H157" s="46"/>
      <c r="I157" s="46"/>
      <c r="J157" s="46"/>
      <c r="K157" s="46"/>
    </row>
    <row r="158" spans="2:11" ht="12.75">
      <c r="B158" s="46"/>
      <c r="C158" s="46"/>
      <c r="D158" s="46"/>
      <c r="E158" s="46"/>
      <c r="F158" s="46"/>
      <c r="G158" s="46"/>
      <c r="H158" s="46"/>
      <c r="I158" s="46"/>
      <c r="J158" s="46"/>
      <c r="K158" s="46"/>
    </row>
    <row r="159" spans="2:11" ht="12.75">
      <c r="B159" s="46"/>
      <c r="C159" s="46"/>
      <c r="D159" s="46"/>
      <c r="E159" s="46"/>
      <c r="F159" s="46"/>
      <c r="G159" s="46"/>
      <c r="H159" s="46"/>
      <c r="I159" s="46"/>
      <c r="J159" s="46"/>
      <c r="K159" s="46"/>
    </row>
    <row r="160" spans="2:11" ht="12.75">
      <c r="B160" s="46"/>
      <c r="C160" s="46"/>
      <c r="D160" s="46"/>
      <c r="E160" s="46"/>
      <c r="F160" s="46"/>
      <c r="G160" s="46"/>
      <c r="H160" s="46"/>
      <c r="I160" s="46"/>
      <c r="J160" s="46"/>
      <c r="K160" s="46"/>
    </row>
    <row r="161" spans="2:11" ht="12.75">
      <c r="B161" s="46"/>
      <c r="C161" s="46"/>
      <c r="D161" s="46"/>
      <c r="E161" s="46"/>
      <c r="F161" s="46"/>
      <c r="G161" s="46"/>
      <c r="H161" s="46"/>
      <c r="I161" s="46"/>
      <c r="J161" s="46"/>
      <c r="K161" s="46"/>
    </row>
    <row r="162" spans="2:11" ht="12.75">
      <c r="B162" s="46"/>
      <c r="C162" s="46"/>
      <c r="D162" s="46"/>
      <c r="E162" s="46"/>
      <c r="F162" s="46"/>
      <c r="G162" s="46"/>
      <c r="H162" s="46"/>
      <c r="I162" s="46"/>
      <c r="J162" s="46"/>
      <c r="K162" s="46"/>
    </row>
    <row r="163" spans="2:11" ht="12.75">
      <c r="B163" s="46"/>
      <c r="C163" s="46"/>
      <c r="D163" s="46"/>
      <c r="E163" s="46"/>
      <c r="F163" s="46"/>
      <c r="G163" s="46"/>
      <c r="H163" s="46"/>
      <c r="I163" s="46"/>
      <c r="J163" s="46"/>
      <c r="K163" s="46"/>
    </row>
    <row r="164" spans="2:11" ht="12.75">
      <c r="B164" s="46"/>
      <c r="C164" s="46"/>
      <c r="D164" s="46"/>
      <c r="E164" s="46"/>
      <c r="F164" s="46"/>
      <c r="G164" s="46"/>
      <c r="H164" s="46"/>
      <c r="I164" s="46"/>
      <c r="J164" s="46"/>
      <c r="K164" s="46"/>
    </row>
    <row r="165" spans="2:11" ht="12.75">
      <c r="B165" s="46"/>
      <c r="C165" s="46"/>
      <c r="D165" s="46"/>
      <c r="E165" s="46"/>
      <c r="F165" s="46"/>
      <c r="G165" s="46"/>
      <c r="H165" s="46"/>
      <c r="I165" s="46"/>
      <c r="J165" s="46"/>
      <c r="K165" s="46"/>
    </row>
    <row r="166" spans="2:11" ht="12.75">
      <c r="B166" s="46"/>
      <c r="C166" s="46"/>
      <c r="D166" s="46"/>
      <c r="E166" s="46"/>
      <c r="F166" s="46"/>
      <c r="G166" s="46"/>
      <c r="H166" s="46"/>
      <c r="I166" s="46"/>
      <c r="J166" s="46"/>
      <c r="K166" s="46"/>
    </row>
    <row r="167" spans="2:11" ht="12.75">
      <c r="B167" s="46"/>
      <c r="C167" s="46"/>
      <c r="D167" s="46"/>
      <c r="E167" s="46"/>
      <c r="F167" s="46"/>
      <c r="G167" s="46"/>
      <c r="H167" s="46"/>
      <c r="I167" s="46"/>
      <c r="J167" s="46"/>
      <c r="K167" s="46"/>
    </row>
    <row r="168" spans="2:11" ht="12.75">
      <c r="B168" s="46"/>
      <c r="C168" s="46"/>
      <c r="D168" s="46"/>
      <c r="E168" s="46"/>
      <c r="F168" s="46"/>
      <c r="G168" s="46"/>
      <c r="H168" s="46"/>
      <c r="I168" s="46"/>
      <c r="J168" s="46"/>
      <c r="K168" s="46"/>
    </row>
    <row r="169" spans="2:11" ht="12.75">
      <c r="B169" s="46"/>
      <c r="C169" s="46"/>
      <c r="D169" s="46"/>
      <c r="E169" s="46"/>
      <c r="F169" s="46"/>
      <c r="G169" s="46"/>
      <c r="H169" s="46"/>
      <c r="I169" s="46"/>
      <c r="J169" s="46"/>
      <c r="K169" s="46"/>
    </row>
    <row r="170" spans="2:11" ht="12.75">
      <c r="B170" s="46"/>
      <c r="C170" s="46"/>
      <c r="D170" s="46"/>
      <c r="E170" s="46"/>
      <c r="F170" s="46"/>
      <c r="G170" s="46"/>
      <c r="H170" s="46"/>
      <c r="I170" s="46"/>
      <c r="J170" s="46"/>
      <c r="K170" s="46"/>
    </row>
    <row r="171" spans="2:11" ht="12.75">
      <c r="B171" s="46"/>
      <c r="C171" s="46"/>
      <c r="D171" s="46"/>
      <c r="E171" s="46"/>
      <c r="F171" s="46"/>
      <c r="G171" s="46"/>
      <c r="H171" s="46"/>
      <c r="I171" s="46"/>
      <c r="J171" s="46"/>
      <c r="K171" s="46"/>
    </row>
    <row r="172" spans="2:11" ht="12.75">
      <c r="B172" s="46"/>
      <c r="C172" s="46"/>
      <c r="D172" s="46"/>
      <c r="E172" s="46"/>
      <c r="F172" s="46"/>
      <c r="G172" s="46"/>
      <c r="H172" s="46"/>
      <c r="I172" s="46"/>
      <c r="J172" s="46"/>
      <c r="K172" s="46"/>
    </row>
    <row r="173" spans="2:11" ht="12.75">
      <c r="B173" s="46"/>
      <c r="C173" s="46"/>
      <c r="D173" s="46"/>
      <c r="E173" s="46"/>
      <c r="F173" s="46"/>
      <c r="G173" s="46"/>
      <c r="H173" s="46"/>
      <c r="I173" s="46"/>
      <c r="J173" s="46"/>
      <c r="K173" s="46"/>
    </row>
    <row r="174" spans="2:11" ht="12.75">
      <c r="B174" s="46"/>
      <c r="C174" s="46"/>
      <c r="D174" s="46"/>
      <c r="E174" s="46"/>
      <c r="F174" s="46"/>
      <c r="G174" s="46"/>
      <c r="H174" s="46"/>
      <c r="I174" s="46"/>
      <c r="J174" s="46"/>
      <c r="K174" s="46"/>
    </row>
    <row r="175" spans="2:11" ht="12.75">
      <c r="B175" s="46"/>
      <c r="C175" s="46"/>
      <c r="D175" s="46"/>
      <c r="E175" s="46"/>
      <c r="F175" s="46"/>
      <c r="G175" s="46"/>
      <c r="H175" s="46"/>
      <c r="I175" s="46"/>
      <c r="J175" s="46"/>
      <c r="K175" s="46"/>
    </row>
    <row r="176" spans="2:11" ht="12.75">
      <c r="B176" s="46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2:11" ht="12.75">
      <c r="B177" s="46"/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2:11" ht="12.75">
      <c r="B178" s="46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2:11" ht="12.75">
      <c r="B179" s="46"/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2:11" ht="12.75">
      <c r="B180" s="46"/>
      <c r="C180" s="46"/>
      <c r="D180" s="46"/>
      <c r="E180" s="46"/>
      <c r="F180" s="46"/>
      <c r="G180" s="46"/>
      <c r="H180" s="46"/>
      <c r="I180" s="46"/>
      <c r="J180" s="46"/>
      <c r="K180" s="46"/>
    </row>
    <row r="181" spans="2:11" ht="12.75">
      <c r="B181" s="46"/>
      <c r="C181" s="46"/>
      <c r="D181" s="46"/>
      <c r="E181" s="46"/>
      <c r="F181" s="46"/>
      <c r="G181" s="46"/>
      <c r="H181" s="46"/>
      <c r="I181" s="46"/>
      <c r="J181" s="46"/>
      <c r="K181" s="46"/>
    </row>
    <row r="182" spans="2:11" ht="12.75">
      <c r="B182" s="46"/>
      <c r="C182" s="46"/>
      <c r="D182" s="46"/>
      <c r="E182" s="46"/>
      <c r="F182" s="46"/>
      <c r="G182" s="46"/>
      <c r="H182" s="46"/>
      <c r="I182" s="46"/>
      <c r="J182" s="46"/>
      <c r="K182" s="46"/>
    </row>
    <row r="183" spans="2:11" ht="12.75">
      <c r="B183" s="46"/>
      <c r="C183" s="46"/>
      <c r="D183" s="46"/>
      <c r="E183" s="46"/>
      <c r="F183" s="46"/>
      <c r="G183" s="46"/>
      <c r="H183" s="46"/>
      <c r="I183" s="46"/>
      <c r="J183" s="46"/>
      <c r="K183" s="46"/>
    </row>
    <row r="184" spans="2:11" ht="12.75">
      <c r="B184" s="46"/>
      <c r="C184" s="46"/>
      <c r="D184" s="46"/>
      <c r="E184" s="46"/>
      <c r="F184" s="46"/>
      <c r="G184" s="46"/>
      <c r="H184" s="46"/>
      <c r="I184" s="46"/>
      <c r="J184" s="46"/>
      <c r="K184" s="46"/>
    </row>
    <row r="185" spans="2:11" ht="12.75">
      <c r="B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2:11" ht="12.75">
      <c r="B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2:11" ht="12.75">
      <c r="B187" s="46"/>
      <c r="C187" s="46"/>
      <c r="D187" s="46"/>
      <c r="E187" s="46"/>
      <c r="F187" s="46"/>
      <c r="G187" s="46"/>
      <c r="H187" s="46"/>
      <c r="I187" s="46"/>
      <c r="J187" s="46"/>
      <c r="K187" s="46"/>
    </row>
    <row r="188" spans="2:11" ht="12.75">
      <c r="B188" s="46"/>
      <c r="C188" s="46"/>
      <c r="D188" s="46"/>
      <c r="E188" s="46"/>
      <c r="F188" s="46"/>
      <c r="G188" s="46"/>
      <c r="H188" s="46"/>
      <c r="I188" s="46"/>
      <c r="J188" s="46"/>
      <c r="K188" s="46"/>
    </row>
    <row r="189" spans="2:11" ht="12.75">
      <c r="B189" s="46"/>
      <c r="C189" s="46"/>
      <c r="D189" s="46"/>
      <c r="E189" s="46"/>
      <c r="F189" s="46"/>
      <c r="G189" s="46"/>
      <c r="H189" s="46"/>
      <c r="I189" s="46"/>
      <c r="J189" s="46"/>
      <c r="K189" s="46"/>
    </row>
    <row r="190" spans="2:11" ht="12.75">
      <c r="B190" s="46"/>
      <c r="C190" s="46"/>
      <c r="D190" s="46"/>
      <c r="E190" s="46"/>
      <c r="F190" s="46"/>
      <c r="G190" s="46"/>
      <c r="H190" s="46"/>
      <c r="I190" s="46"/>
      <c r="J190" s="46"/>
      <c r="K190" s="46"/>
    </row>
    <row r="191" spans="2:11" ht="12.75">
      <c r="B191" s="46"/>
      <c r="C191" s="46"/>
      <c r="D191" s="46"/>
      <c r="E191" s="46"/>
      <c r="F191" s="46"/>
      <c r="G191" s="46"/>
      <c r="H191" s="46"/>
      <c r="I191" s="46"/>
      <c r="J191" s="46"/>
      <c r="K191" s="46"/>
    </row>
    <row r="192" spans="2:11" ht="12.75">
      <c r="B192" s="46"/>
      <c r="C192" s="46"/>
      <c r="D192" s="46"/>
      <c r="E192" s="46"/>
      <c r="F192" s="46"/>
      <c r="G192" s="46"/>
      <c r="H192" s="46"/>
      <c r="I192" s="46"/>
      <c r="J192" s="46"/>
      <c r="K192" s="46"/>
    </row>
    <row r="193" spans="2:11" ht="12.75">
      <c r="B193" s="46"/>
      <c r="C193" s="46"/>
      <c r="D193" s="46"/>
      <c r="E193" s="46"/>
      <c r="F193" s="46"/>
      <c r="G193" s="46"/>
      <c r="H193" s="46"/>
      <c r="I193" s="46"/>
      <c r="J193" s="46"/>
      <c r="K193" s="46"/>
    </row>
    <row r="194" spans="2:11" ht="12.75">
      <c r="B194" s="46"/>
      <c r="C194" s="46"/>
      <c r="D194" s="46"/>
      <c r="E194" s="46"/>
      <c r="F194" s="46"/>
      <c r="G194" s="46"/>
      <c r="H194" s="46"/>
      <c r="I194" s="46"/>
      <c r="J194" s="46"/>
      <c r="K194" s="46"/>
    </row>
    <row r="195" spans="2:11" ht="12.75">
      <c r="B195" s="46"/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2:11" ht="12.75">
      <c r="B196" s="46"/>
      <c r="C196" s="46"/>
      <c r="D196" s="46"/>
      <c r="E196" s="46"/>
      <c r="F196" s="46"/>
      <c r="G196" s="46"/>
      <c r="H196" s="46"/>
      <c r="I196" s="46"/>
      <c r="J196" s="46"/>
      <c r="K196" s="46"/>
    </row>
    <row r="197" spans="2:11" ht="12.75">
      <c r="B197" s="46"/>
      <c r="C197" s="46"/>
      <c r="D197" s="46"/>
      <c r="E197" s="46"/>
      <c r="F197" s="46"/>
      <c r="G197" s="46"/>
      <c r="H197" s="46"/>
      <c r="I197" s="46"/>
      <c r="J197" s="46"/>
      <c r="K197" s="46"/>
    </row>
    <row r="198" spans="2:11" ht="12.75">
      <c r="B198" s="46"/>
      <c r="C198" s="46"/>
      <c r="D198" s="46"/>
      <c r="E198" s="46"/>
      <c r="F198" s="46"/>
      <c r="G198" s="46"/>
      <c r="H198" s="46"/>
      <c r="I198" s="46"/>
      <c r="J198" s="46"/>
      <c r="K198" s="46"/>
    </row>
    <row r="199" spans="2:11" ht="12.75">
      <c r="B199" s="46"/>
      <c r="C199" s="46"/>
      <c r="D199" s="46"/>
      <c r="E199" s="46"/>
      <c r="F199" s="46"/>
      <c r="G199" s="46"/>
      <c r="H199" s="46"/>
      <c r="I199" s="46"/>
      <c r="J199" s="46"/>
      <c r="K199" s="46"/>
    </row>
    <row r="200" spans="2:11" ht="12.75">
      <c r="B200" s="46"/>
      <c r="C200" s="46"/>
      <c r="D200" s="46"/>
      <c r="E200" s="46"/>
      <c r="F200" s="46"/>
      <c r="G200" s="46"/>
      <c r="H200" s="46"/>
      <c r="I200" s="46"/>
      <c r="J200" s="46"/>
      <c r="K200" s="46"/>
    </row>
    <row r="201" spans="2:11" ht="12.75">
      <c r="B201" s="46"/>
      <c r="C201" s="46"/>
      <c r="D201" s="46"/>
      <c r="E201" s="46"/>
      <c r="F201" s="46"/>
      <c r="G201" s="46"/>
      <c r="H201" s="46"/>
      <c r="I201" s="46"/>
      <c r="J201" s="46"/>
      <c r="K201" s="46"/>
    </row>
    <row r="202" spans="2:11" ht="12.75">
      <c r="B202" s="46"/>
      <c r="C202" s="46"/>
      <c r="D202" s="46"/>
      <c r="E202" s="46"/>
      <c r="F202" s="46"/>
      <c r="G202" s="46"/>
      <c r="H202" s="46"/>
      <c r="I202" s="46"/>
      <c r="J202" s="46"/>
      <c r="K202" s="46"/>
    </row>
    <row r="203" spans="2:11" ht="12.75">
      <c r="B203" s="46"/>
      <c r="C203" s="46"/>
      <c r="D203" s="46"/>
      <c r="E203" s="46"/>
      <c r="F203" s="46"/>
      <c r="G203" s="46"/>
      <c r="H203" s="46"/>
      <c r="I203" s="46"/>
      <c r="J203" s="46"/>
      <c r="K203" s="46"/>
    </row>
    <row r="204" spans="2:11" ht="12.75">
      <c r="B204" s="46"/>
      <c r="C204" s="46"/>
      <c r="D204" s="46"/>
      <c r="E204" s="46"/>
      <c r="F204" s="46"/>
      <c r="G204" s="46"/>
      <c r="H204" s="46"/>
      <c r="I204" s="46"/>
      <c r="J204" s="46"/>
      <c r="K204" s="46"/>
    </row>
    <row r="205" spans="2:11" ht="12.75">
      <c r="B205" s="46"/>
      <c r="C205" s="46"/>
      <c r="D205" s="46"/>
      <c r="E205" s="46"/>
      <c r="F205" s="46"/>
      <c r="G205" s="46"/>
      <c r="H205" s="46"/>
      <c r="I205" s="46"/>
      <c r="J205" s="46"/>
      <c r="K205" s="46"/>
    </row>
    <row r="206" spans="2:11" ht="12.75">
      <c r="B206" s="46"/>
      <c r="C206" s="46"/>
      <c r="D206" s="46"/>
      <c r="E206" s="46"/>
      <c r="F206" s="46"/>
      <c r="G206" s="46"/>
      <c r="H206" s="46"/>
      <c r="I206" s="46"/>
      <c r="J206" s="46"/>
      <c r="K206" s="46"/>
    </row>
    <row r="207" spans="2:11" ht="12.75">
      <c r="B207" s="46"/>
      <c r="C207" s="46"/>
      <c r="D207" s="46"/>
      <c r="E207" s="46"/>
      <c r="F207" s="46"/>
      <c r="G207" s="46"/>
      <c r="H207" s="46"/>
      <c r="I207" s="46"/>
      <c r="J207" s="46"/>
      <c r="K207" s="46"/>
    </row>
    <row r="208" spans="2:11" ht="12.75">
      <c r="B208" s="46"/>
      <c r="C208" s="46"/>
      <c r="D208" s="46"/>
      <c r="E208" s="46"/>
      <c r="F208" s="46"/>
      <c r="G208" s="46"/>
      <c r="H208" s="46"/>
      <c r="I208" s="46"/>
      <c r="J208" s="46"/>
      <c r="K208" s="46"/>
    </row>
    <row r="209" spans="2:11" ht="12.75">
      <c r="B209" s="46"/>
      <c r="C209" s="46"/>
      <c r="D209" s="46"/>
      <c r="E209" s="46"/>
      <c r="F209" s="46"/>
      <c r="G209" s="46"/>
      <c r="H209" s="46"/>
      <c r="I209" s="46"/>
      <c r="J209" s="46"/>
      <c r="K209" s="46"/>
    </row>
    <row r="210" spans="2:11" ht="12.75">
      <c r="B210" s="46"/>
      <c r="C210" s="46"/>
      <c r="D210" s="46"/>
      <c r="E210" s="46"/>
      <c r="F210" s="46"/>
      <c r="G210" s="46"/>
      <c r="H210" s="46"/>
      <c r="I210" s="46"/>
      <c r="J210" s="46"/>
      <c r="K210" s="46"/>
    </row>
    <row r="211" spans="2:11" ht="12.75">
      <c r="B211" s="46"/>
      <c r="C211" s="46"/>
      <c r="D211" s="46"/>
      <c r="E211" s="46"/>
      <c r="F211" s="46"/>
      <c r="G211" s="46"/>
      <c r="H211" s="46"/>
      <c r="I211" s="46"/>
      <c r="J211" s="46"/>
      <c r="K211" s="46"/>
    </row>
    <row r="212" spans="2:11" ht="12.75">
      <c r="B212" s="46"/>
      <c r="C212" s="46"/>
      <c r="D212" s="46"/>
      <c r="E212" s="46"/>
      <c r="F212" s="46"/>
      <c r="G212" s="46"/>
      <c r="H212" s="46"/>
      <c r="I212" s="46"/>
      <c r="J212" s="46"/>
      <c r="K212" s="46"/>
    </row>
    <row r="213" spans="2:11" ht="12.75">
      <c r="B213" s="46"/>
      <c r="C213" s="46"/>
      <c r="D213" s="46"/>
      <c r="E213" s="46"/>
      <c r="F213" s="46"/>
      <c r="G213" s="46"/>
      <c r="H213" s="46"/>
      <c r="I213" s="46"/>
      <c r="J213" s="46"/>
      <c r="K213" s="46"/>
    </row>
    <row r="214" spans="2:11" ht="12.75">
      <c r="B214" s="46"/>
      <c r="C214" s="46"/>
      <c r="D214" s="46"/>
      <c r="E214" s="46"/>
      <c r="F214" s="46"/>
      <c r="G214" s="46"/>
      <c r="H214" s="46"/>
      <c r="I214" s="46"/>
      <c r="J214" s="46"/>
      <c r="K214" s="46"/>
    </row>
    <row r="215" spans="2:11" ht="12.75">
      <c r="B215" s="46"/>
      <c r="C215" s="46"/>
      <c r="D215" s="46"/>
      <c r="E215" s="46"/>
      <c r="F215" s="46"/>
      <c r="G215" s="46"/>
      <c r="H215" s="46"/>
      <c r="I215" s="46"/>
      <c r="J215" s="46"/>
      <c r="K215" s="46"/>
    </row>
    <row r="216" spans="2:11" ht="12.75">
      <c r="B216" s="46"/>
      <c r="C216" s="46"/>
      <c r="D216" s="46"/>
      <c r="E216" s="46"/>
      <c r="F216" s="46"/>
      <c r="G216" s="46"/>
      <c r="H216" s="46"/>
      <c r="I216" s="46"/>
      <c r="J216" s="46"/>
      <c r="K216" s="46"/>
    </row>
    <row r="217" spans="2:11" ht="12.75">
      <c r="B217" s="46"/>
      <c r="C217" s="46"/>
      <c r="D217" s="46"/>
      <c r="E217" s="46"/>
      <c r="F217" s="46"/>
      <c r="G217" s="46"/>
      <c r="H217" s="46"/>
      <c r="I217" s="46"/>
      <c r="J217" s="46"/>
      <c r="K217" s="46"/>
    </row>
    <row r="218" spans="2:11" ht="12.75">
      <c r="B218" s="46"/>
      <c r="C218" s="46"/>
      <c r="D218" s="46"/>
      <c r="E218" s="46"/>
      <c r="F218" s="46"/>
      <c r="G218" s="46"/>
      <c r="H218" s="46"/>
      <c r="I218" s="46"/>
      <c r="J218" s="46"/>
      <c r="K218" s="46"/>
    </row>
    <row r="219" spans="2:11" ht="12.75">
      <c r="B219" s="46"/>
      <c r="C219" s="46"/>
      <c r="D219" s="46"/>
      <c r="E219" s="46"/>
      <c r="F219" s="46"/>
      <c r="G219" s="46"/>
      <c r="H219" s="46"/>
      <c r="I219" s="46"/>
      <c r="J219" s="46"/>
      <c r="K219" s="46"/>
    </row>
    <row r="220" spans="2:11" ht="12.75">
      <c r="B220" s="46"/>
      <c r="C220" s="46"/>
      <c r="D220" s="46"/>
      <c r="E220" s="46"/>
      <c r="F220" s="46"/>
      <c r="G220" s="46"/>
      <c r="H220" s="46"/>
      <c r="I220" s="46"/>
      <c r="J220" s="46"/>
      <c r="K220" s="46"/>
    </row>
    <row r="221" spans="2:11" ht="12.75">
      <c r="B221" s="46"/>
      <c r="C221" s="46"/>
      <c r="D221" s="46"/>
      <c r="E221" s="46"/>
      <c r="F221" s="46"/>
      <c r="G221" s="46"/>
      <c r="H221" s="46"/>
      <c r="I221" s="46"/>
      <c r="J221" s="46"/>
      <c r="K221" s="46"/>
    </row>
    <row r="222" spans="2:11" ht="12.75">
      <c r="B222" s="46"/>
      <c r="C222" s="46"/>
      <c r="D222" s="46"/>
      <c r="E222" s="46"/>
      <c r="F222" s="46"/>
      <c r="G222" s="46"/>
      <c r="H222" s="46"/>
      <c r="I222" s="46"/>
      <c r="J222" s="46"/>
      <c r="K222" s="46"/>
    </row>
    <row r="223" spans="2:11" ht="12.75">
      <c r="B223" s="46"/>
      <c r="C223" s="46"/>
      <c r="D223" s="46"/>
      <c r="E223" s="46"/>
      <c r="F223" s="46"/>
      <c r="G223" s="46"/>
      <c r="H223" s="46"/>
      <c r="I223" s="46"/>
      <c r="J223" s="46"/>
      <c r="K223" s="46"/>
    </row>
    <row r="224" spans="2:11" ht="12.75">
      <c r="B224" s="46"/>
      <c r="C224" s="46"/>
      <c r="D224" s="46"/>
      <c r="E224" s="46"/>
      <c r="F224" s="46"/>
      <c r="G224" s="46"/>
      <c r="H224" s="46"/>
      <c r="I224" s="46"/>
      <c r="J224" s="46"/>
      <c r="K224" s="46"/>
    </row>
    <row r="225" spans="2:11" ht="12.75">
      <c r="B225" s="46"/>
      <c r="C225" s="46"/>
      <c r="D225" s="46"/>
      <c r="E225" s="46"/>
      <c r="F225" s="46"/>
      <c r="G225" s="46"/>
      <c r="H225" s="46"/>
      <c r="I225" s="46"/>
      <c r="J225" s="46"/>
      <c r="K225" s="46"/>
    </row>
    <row r="226" spans="2:11" ht="12.75">
      <c r="B226" s="46"/>
      <c r="C226" s="46"/>
      <c r="D226" s="46"/>
      <c r="E226" s="46"/>
      <c r="F226" s="46"/>
      <c r="G226" s="46"/>
      <c r="H226" s="46"/>
      <c r="I226" s="46"/>
      <c r="J226" s="46"/>
      <c r="K226" s="46"/>
    </row>
    <row r="227" spans="2:11" ht="12.75">
      <c r="B227" s="46"/>
      <c r="C227" s="46"/>
      <c r="D227" s="46"/>
      <c r="E227" s="46"/>
      <c r="F227" s="46"/>
      <c r="G227" s="46"/>
      <c r="H227" s="46"/>
      <c r="I227" s="46"/>
      <c r="J227" s="46"/>
      <c r="K227" s="46"/>
    </row>
    <row r="228" spans="2:11" ht="12.75">
      <c r="B228" s="46"/>
      <c r="C228" s="46"/>
      <c r="D228" s="46"/>
      <c r="E228" s="46"/>
      <c r="F228" s="46"/>
      <c r="G228" s="46"/>
      <c r="H228" s="46"/>
      <c r="I228" s="46"/>
      <c r="J228" s="46"/>
      <c r="K228" s="46"/>
    </row>
    <row r="229" spans="2:11" ht="12.75">
      <c r="B229" s="46"/>
      <c r="C229" s="46"/>
      <c r="D229" s="46"/>
      <c r="E229" s="46"/>
      <c r="F229" s="46"/>
      <c r="G229" s="46"/>
      <c r="H229" s="46"/>
      <c r="I229" s="46"/>
      <c r="J229" s="46"/>
      <c r="K229" s="46"/>
    </row>
    <row r="230" spans="2:11" ht="12.75">
      <c r="B230" s="46"/>
      <c r="C230" s="46"/>
      <c r="D230" s="46"/>
      <c r="E230" s="46"/>
      <c r="F230" s="46"/>
      <c r="G230" s="46"/>
      <c r="H230" s="46"/>
      <c r="I230" s="46"/>
      <c r="J230" s="46"/>
      <c r="K230" s="46"/>
    </row>
    <row r="231" spans="2:11" ht="12.75">
      <c r="B231" s="46"/>
      <c r="C231" s="46"/>
      <c r="D231" s="46"/>
      <c r="E231" s="46"/>
      <c r="F231" s="46"/>
      <c r="G231" s="46"/>
      <c r="H231" s="46"/>
      <c r="I231" s="46"/>
      <c r="J231" s="46"/>
      <c r="K231" s="46"/>
    </row>
    <row r="232" spans="2:11" ht="12.75">
      <c r="B232" s="46"/>
      <c r="C232" s="46"/>
      <c r="D232" s="46"/>
      <c r="E232" s="46"/>
      <c r="F232" s="46"/>
      <c r="G232" s="46"/>
      <c r="H232" s="46"/>
      <c r="I232" s="46"/>
      <c r="J232" s="46"/>
      <c r="K232" s="46"/>
    </row>
    <row r="233" spans="2:11" ht="12.75">
      <c r="B233" s="46"/>
      <c r="C233" s="46"/>
      <c r="D233" s="46"/>
      <c r="E233" s="46"/>
      <c r="F233" s="46"/>
      <c r="G233" s="46"/>
      <c r="H233" s="46"/>
      <c r="I233" s="46"/>
      <c r="J233" s="46"/>
      <c r="K233" s="46"/>
    </row>
    <row r="234" spans="2:11" ht="12.75">
      <c r="B234" s="46"/>
      <c r="C234" s="46"/>
      <c r="D234" s="46"/>
      <c r="E234" s="46"/>
      <c r="F234" s="46"/>
      <c r="G234" s="46"/>
      <c r="H234" s="46"/>
      <c r="I234" s="46"/>
      <c r="J234" s="46"/>
      <c r="K234" s="46"/>
    </row>
    <row r="235" spans="2:11" ht="12.75">
      <c r="B235" s="46"/>
      <c r="C235" s="46"/>
      <c r="D235" s="46"/>
      <c r="E235" s="46"/>
      <c r="F235" s="46"/>
      <c r="G235" s="46"/>
      <c r="H235" s="46"/>
      <c r="I235" s="46"/>
      <c r="J235" s="46"/>
      <c r="K235" s="46"/>
    </row>
    <row r="236" spans="2:11" ht="12.75">
      <c r="B236" s="46"/>
      <c r="C236" s="46"/>
      <c r="D236" s="46"/>
      <c r="E236" s="46"/>
      <c r="F236" s="46"/>
      <c r="G236" s="46"/>
      <c r="H236" s="46"/>
      <c r="I236" s="46"/>
      <c r="J236" s="46"/>
      <c r="K236" s="46"/>
    </row>
    <row r="237" spans="2:11" ht="12.75">
      <c r="B237" s="46"/>
      <c r="C237" s="46"/>
      <c r="D237" s="46"/>
      <c r="E237" s="46"/>
      <c r="F237" s="46"/>
      <c r="G237" s="46"/>
      <c r="H237" s="46"/>
      <c r="I237" s="46"/>
      <c r="J237" s="46"/>
      <c r="K237" s="46"/>
    </row>
    <row r="238" spans="2:11" ht="12.75">
      <c r="B238" s="46"/>
      <c r="C238" s="46"/>
      <c r="D238" s="46"/>
      <c r="E238" s="46"/>
      <c r="F238" s="46"/>
      <c r="G238" s="46"/>
      <c r="H238" s="46"/>
      <c r="I238" s="46"/>
      <c r="J238" s="46"/>
      <c r="K238" s="46"/>
    </row>
    <row r="239" spans="2:11" ht="12.75">
      <c r="B239" s="46"/>
      <c r="C239" s="46"/>
      <c r="D239" s="46"/>
      <c r="E239" s="46"/>
      <c r="F239" s="46"/>
      <c r="G239" s="46"/>
      <c r="H239" s="46"/>
      <c r="I239" s="46"/>
      <c r="J239" s="46"/>
      <c r="K239" s="46"/>
    </row>
    <row r="240" spans="2:11" ht="12.75">
      <c r="B240" s="46"/>
      <c r="C240" s="46"/>
      <c r="D240" s="46"/>
      <c r="E240" s="46"/>
      <c r="F240" s="46"/>
      <c r="G240" s="46"/>
      <c r="H240" s="46"/>
      <c r="I240" s="46"/>
      <c r="J240" s="46"/>
      <c r="K240" s="46"/>
    </row>
    <row r="241" spans="2:11" ht="12.75">
      <c r="B241" s="46"/>
      <c r="C241" s="46"/>
      <c r="D241" s="46"/>
      <c r="E241" s="46"/>
      <c r="F241" s="46"/>
      <c r="G241" s="46"/>
      <c r="H241" s="46"/>
      <c r="I241" s="46"/>
      <c r="J241" s="46"/>
      <c r="K241" s="46"/>
    </row>
    <row r="242" spans="2:11" ht="12.75">
      <c r="B242" s="46"/>
      <c r="C242" s="46"/>
      <c r="D242" s="46"/>
      <c r="E242" s="46"/>
      <c r="F242" s="46"/>
      <c r="G242" s="46"/>
      <c r="H242" s="46"/>
      <c r="I242" s="46"/>
      <c r="J242" s="46"/>
      <c r="K242" s="46"/>
    </row>
    <row r="243" spans="2:11" ht="12.75">
      <c r="B243" s="46"/>
      <c r="C243" s="46"/>
      <c r="D243" s="46"/>
      <c r="E243" s="46"/>
      <c r="F243" s="46"/>
      <c r="G243" s="46"/>
      <c r="H243" s="46"/>
      <c r="I243" s="46"/>
      <c r="J243" s="46"/>
      <c r="K243" s="46"/>
    </row>
    <row r="244" spans="2:11" ht="12.75">
      <c r="B244" s="46"/>
      <c r="C244" s="46"/>
      <c r="D244" s="46"/>
      <c r="E244" s="46"/>
      <c r="F244" s="46"/>
      <c r="G244" s="46"/>
      <c r="H244" s="46"/>
      <c r="I244" s="46"/>
      <c r="J244" s="46"/>
      <c r="K244" s="46"/>
    </row>
    <row r="245" spans="2:11" ht="12.75">
      <c r="B245" s="46"/>
      <c r="C245" s="46"/>
      <c r="D245" s="46"/>
      <c r="E245" s="46"/>
      <c r="F245" s="46"/>
      <c r="G245" s="46"/>
      <c r="H245" s="46"/>
      <c r="I245" s="46"/>
      <c r="J245" s="46"/>
      <c r="K245" s="46"/>
    </row>
    <row r="246" spans="2:11" ht="12.75">
      <c r="B246" s="46"/>
      <c r="C246" s="46"/>
      <c r="D246" s="46"/>
      <c r="E246" s="46"/>
      <c r="F246" s="46"/>
      <c r="G246" s="46"/>
      <c r="H246" s="46"/>
      <c r="I246" s="46"/>
      <c r="J246" s="46"/>
      <c r="K246" s="46"/>
    </row>
    <row r="247" spans="2:11" ht="12.75">
      <c r="B247" s="46"/>
      <c r="C247" s="46"/>
      <c r="D247" s="46"/>
      <c r="E247" s="46"/>
      <c r="F247" s="46"/>
      <c r="G247" s="46"/>
      <c r="H247" s="46"/>
      <c r="I247" s="46"/>
      <c r="J247" s="46"/>
      <c r="K247" s="46"/>
    </row>
    <row r="248" spans="2:11" ht="12.75">
      <c r="B248" s="46"/>
      <c r="C248" s="46"/>
      <c r="D248" s="46"/>
      <c r="E248" s="46"/>
      <c r="F248" s="46"/>
      <c r="G248" s="46"/>
      <c r="H248" s="46"/>
      <c r="I248" s="46"/>
      <c r="J248" s="46"/>
      <c r="K248" s="46"/>
    </row>
    <row r="249" spans="2:11" ht="12.75">
      <c r="B249" s="46"/>
      <c r="C249" s="46"/>
      <c r="D249" s="46"/>
      <c r="E249" s="46"/>
      <c r="F249" s="46"/>
      <c r="G249" s="46"/>
      <c r="H249" s="46"/>
      <c r="I249" s="46"/>
      <c r="J249" s="46"/>
      <c r="K249" s="46"/>
    </row>
    <row r="250" spans="2:11" ht="12.75">
      <c r="B250" s="46"/>
      <c r="C250" s="46"/>
      <c r="D250" s="46"/>
      <c r="E250" s="46"/>
      <c r="F250" s="46"/>
      <c r="G250" s="46"/>
      <c r="H250" s="46"/>
      <c r="I250" s="46"/>
      <c r="J250" s="46"/>
      <c r="K250" s="46"/>
    </row>
    <row r="251" spans="2:11" ht="12.75">
      <c r="B251" s="46"/>
      <c r="C251" s="46"/>
      <c r="D251" s="46"/>
      <c r="E251" s="46"/>
      <c r="F251" s="46"/>
      <c r="G251" s="46"/>
      <c r="H251" s="46"/>
      <c r="I251" s="46"/>
      <c r="J251" s="46"/>
      <c r="K251" s="46"/>
    </row>
    <row r="252" spans="2:11" ht="12.75">
      <c r="B252" s="46"/>
      <c r="C252" s="46"/>
      <c r="D252" s="46"/>
      <c r="E252" s="46"/>
      <c r="F252" s="46"/>
      <c r="G252" s="46"/>
      <c r="H252" s="46"/>
      <c r="I252" s="46"/>
      <c r="J252" s="46"/>
      <c r="K252" s="46"/>
    </row>
    <row r="253" spans="2:11" ht="12.75">
      <c r="B253" s="46"/>
      <c r="C253" s="46"/>
      <c r="D253" s="46"/>
      <c r="E253" s="46"/>
      <c r="F253" s="46"/>
      <c r="G253" s="46"/>
      <c r="H253" s="46"/>
      <c r="I253" s="46"/>
      <c r="J253" s="46"/>
      <c r="K253" s="46"/>
    </row>
    <row r="254" spans="2:11" ht="12.75">
      <c r="B254" s="46"/>
      <c r="C254" s="46"/>
      <c r="D254" s="46"/>
      <c r="E254" s="46"/>
      <c r="F254" s="46"/>
      <c r="G254" s="46"/>
      <c r="H254" s="46"/>
      <c r="I254" s="46"/>
      <c r="J254" s="46"/>
      <c r="K254" s="46"/>
    </row>
    <row r="255" spans="2:11" ht="12.75">
      <c r="B255" s="46"/>
      <c r="C255" s="46"/>
      <c r="D255" s="46"/>
      <c r="E255" s="46"/>
      <c r="F255" s="46"/>
      <c r="G255" s="46"/>
      <c r="H255" s="46"/>
      <c r="I255" s="46"/>
      <c r="J255" s="46"/>
      <c r="K255" s="46"/>
    </row>
    <row r="256" spans="2:11" ht="12.75">
      <c r="B256" s="46"/>
      <c r="C256" s="46"/>
      <c r="D256" s="46"/>
      <c r="E256" s="46"/>
      <c r="F256" s="46"/>
      <c r="G256" s="46"/>
      <c r="H256" s="46"/>
      <c r="I256" s="46"/>
      <c r="J256" s="46"/>
      <c r="K256" s="46"/>
    </row>
    <row r="257" spans="2:11" ht="12.75">
      <c r="B257" s="46"/>
      <c r="C257" s="46"/>
      <c r="D257" s="46"/>
      <c r="E257" s="46"/>
      <c r="F257" s="46"/>
      <c r="G257" s="46"/>
      <c r="H257" s="46"/>
      <c r="I257" s="46"/>
      <c r="J257" s="46"/>
      <c r="K257" s="46"/>
    </row>
  </sheetData>
  <sheetProtection/>
  <mergeCells count="2">
    <mergeCell ref="D5:H5"/>
    <mergeCell ref="B8:I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H89" sqref="H89"/>
    </sheetView>
  </sheetViews>
  <sheetFormatPr defaultColWidth="9.00390625" defaultRowHeight="12.75"/>
  <cols>
    <col min="1" max="1" width="3.75390625" style="94" customWidth="1"/>
    <col min="2" max="2" width="4.875" style="173" customWidth="1"/>
    <col min="3" max="3" width="2.125" style="173" customWidth="1"/>
    <col min="4" max="4" width="8.00390625" style="173" customWidth="1"/>
    <col min="5" max="5" width="41.00390625" style="173" bestFit="1" customWidth="1"/>
    <col min="6" max="6" width="11.00390625" style="186" bestFit="1" customWidth="1"/>
    <col min="7" max="7" width="11.00390625" style="173" bestFit="1" customWidth="1"/>
    <col min="8" max="8" width="12.25390625" style="173" bestFit="1" customWidth="1"/>
    <col min="9" max="16384" width="9.125" style="173" customWidth="1"/>
  </cols>
  <sheetData>
    <row r="1" spans="1:11" ht="12.75" customHeight="1">
      <c r="A1" s="59"/>
      <c r="B1" s="294" t="s">
        <v>0</v>
      </c>
      <c r="C1" s="294"/>
      <c r="D1" s="294"/>
      <c r="E1" s="294"/>
      <c r="G1" s="59"/>
      <c r="H1" s="61"/>
      <c r="I1" s="59"/>
      <c r="J1" s="59"/>
      <c r="K1" s="59"/>
    </row>
    <row r="2" spans="1:11" ht="12.75" customHeight="1">
      <c r="A2" s="59"/>
      <c r="B2" s="294" t="s">
        <v>175</v>
      </c>
      <c r="C2" s="294"/>
      <c r="D2" s="294"/>
      <c r="E2" s="294"/>
      <c r="G2" s="59"/>
      <c r="H2" s="61" t="s">
        <v>337</v>
      </c>
      <c r="I2" s="59"/>
      <c r="J2" s="59"/>
      <c r="K2" s="59"/>
    </row>
    <row r="3" spans="1:11" ht="6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.75" customHeight="1">
      <c r="A4" s="295" t="s">
        <v>326</v>
      </c>
      <c r="B4" s="295"/>
      <c r="C4" s="295"/>
      <c r="D4" s="295"/>
      <c r="E4" s="295"/>
      <c r="F4" s="295"/>
      <c r="G4" s="295"/>
      <c r="H4" s="295"/>
      <c r="I4" s="59"/>
      <c r="J4" s="59"/>
      <c r="K4" s="59"/>
    </row>
    <row r="5" spans="1:11" ht="12.75" customHeight="1">
      <c r="A5" s="295" t="s">
        <v>327</v>
      </c>
      <c r="B5" s="295"/>
      <c r="C5" s="295"/>
      <c r="D5" s="295"/>
      <c r="E5" s="295"/>
      <c r="F5" s="295"/>
      <c r="G5" s="295"/>
      <c r="H5" s="295"/>
      <c r="I5" s="59"/>
      <c r="J5" s="59"/>
      <c r="K5" s="59"/>
    </row>
    <row r="6" spans="1:11" ht="12.75" customHeight="1">
      <c r="A6" s="248"/>
      <c r="B6" s="248"/>
      <c r="C6" s="248"/>
      <c r="D6" s="248"/>
      <c r="E6" s="248"/>
      <c r="F6" s="248"/>
      <c r="G6" s="248"/>
      <c r="H6" s="248"/>
      <c r="I6" s="59"/>
      <c r="J6" s="59"/>
      <c r="K6" s="59"/>
    </row>
    <row r="7" spans="1:11" ht="12.75" customHeight="1">
      <c r="A7" s="329" t="s">
        <v>336</v>
      </c>
      <c r="B7" s="302"/>
      <c r="C7" s="302"/>
      <c r="D7" s="302"/>
      <c r="E7" s="302"/>
      <c r="F7" s="302"/>
      <c r="G7" s="302"/>
      <c r="H7" s="302"/>
      <c r="I7" s="59"/>
      <c r="J7" s="59"/>
      <c r="K7" s="59"/>
    </row>
    <row r="8" spans="1:11" ht="12.75" customHeight="1">
      <c r="A8" s="314" t="s">
        <v>170</v>
      </c>
      <c r="B8" s="314"/>
      <c r="C8" s="314"/>
      <c r="D8" s="314"/>
      <c r="E8" s="314"/>
      <c r="F8" s="314"/>
      <c r="G8" s="314"/>
      <c r="H8" s="314"/>
      <c r="I8" s="59"/>
      <c r="J8" s="59"/>
      <c r="K8" s="59"/>
    </row>
    <row r="9" spans="1:11" ht="12.75" customHeight="1" thickBot="1">
      <c r="A9" s="249"/>
      <c r="B9" s="249"/>
      <c r="C9" s="249"/>
      <c r="D9" s="249"/>
      <c r="E9" s="249"/>
      <c r="F9" s="249"/>
      <c r="G9" s="249"/>
      <c r="H9" s="249"/>
      <c r="I9" s="59"/>
      <c r="J9" s="59"/>
      <c r="K9" s="59"/>
    </row>
    <row r="10" spans="1:11" ht="15" customHeight="1" thickBot="1">
      <c r="A10" s="64" t="s">
        <v>2</v>
      </c>
      <c r="B10" s="330"/>
      <c r="C10" s="330"/>
      <c r="D10" s="330"/>
      <c r="E10" s="65" t="s">
        <v>4</v>
      </c>
      <c r="F10" s="230">
        <v>2017</v>
      </c>
      <c r="G10" s="250">
        <v>2018</v>
      </c>
      <c r="H10" s="218">
        <v>2019</v>
      </c>
      <c r="I10" s="59"/>
      <c r="J10" s="59"/>
      <c r="K10" s="59"/>
    </row>
    <row r="11" spans="1:11" ht="10.5" customHeight="1">
      <c r="A11" s="251" t="s">
        <v>191</v>
      </c>
      <c r="B11" s="331" t="s">
        <v>5</v>
      </c>
      <c r="C11" s="289"/>
      <c r="D11" s="289"/>
      <c r="E11" s="290"/>
      <c r="F11" s="71">
        <f>+F12+F20+F26+F32+F37+F45+F54+F59+F61</f>
        <v>16516636</v>
      </c>
      <c r="G11" s="71">
        <f>+G12+G20+G26+G32+G37+G45+G54+G59+G61</f>
        <v>17299183</v>
      </c>
      <c r="H11" s="71">
        <f>+H12+H20+H26+H32+H37+H45+H54+H59+H61</f>
        <v>17431224</v>
      </c>
      <c r="I11" s="59"/>
      <c r="J11" s="59"/>
      <c r="K11" s="59"/>
    </row>
    <row r="12" spans="1:11" ht="10.5" customHeight="1">
      <c r="A12" s="251" t="s">
        <v>192</v>
      </c>
      <c r="B12" s="252">
        <v>50</v>
      </c>
      <c r="C12" s="74" t="s">
        <v>6</v>
      </c>
      <c r="D12" s="75"/>
      <c r="E12" s="76"/>
      <c r="F12" s="77">
        <f>SUM(F13:F19)</f>
        <v>2970000</v>
      </c>
      <c r="G12" s="261">
        <f>SUM(G13:G19)</f>
        <v>3060000</v>
      </c>
      <c r="H12" s="266">
        <f>SUM(H13:H19)</f>
        <v>3164500</v>
      </c>
      <c r="I12" s="59"/>
      <c r="J12" s="59"/>
      <c r="K12" s="59"/>
    </row>
    <row r="13" spans="1:11" ht="10.5" customHeight="1">
      <c r="A13" s="251" t="s">
        <v>193</v>
      </c>
      <c r="B13" s="253"/>
      <c r="C13" s="27"/>
      <c r="D13" s="10">
        <v>501</v>
      </c>
      <c r="E13" s="79" t="s">
        <v>7</v>
      </c>
      <c r="F13" s="80">
        <f>'P1 - Přehled'!H11</f>
        <v>1300000</v>
      </c>
      <c r="G13" s="262">
        <v>1350000</v>
      </c>
      <c r="H13" s="267">
        <v>1400000</v>
      </c>
      <c r="I13" s="59"/>
      <c r="J13" s="59"/>
      <c r="K13" s="59"/>
    </row>
    <row r="14" spans="1:11" ht="10.5" customHeight="1">
      <c r="A14" s="251" t="s">
        <v>194</v>
      </c>
      <c r="B14" s="253"/>
      <c r="C14" s="27"/>
      <c r="D14" s="32">
        <v>502</v>
      </c>
      <c r="E14" s="81" t="s">
        <v>166</v>
      </c>
      <c r="F14" s="80">
        <f>'P1 - Přehled'!H12</f>
        <v>1700000</v>
      </c>
      <c r="G14" s="262">
        <v>1750000</v>
      </c>
      <c r="H14" s="267">
        <v>1814500</v>
      </c>
      <c r="I14" s="59"/>
      <c r="J14" s="59"/>
      <c r="K14" s="59"/>
    </row>
    <row r="15" spans="1:11" ht="10.5" customHeight="1">
      <c r="A15" s="251" t="s">
        <v>195</v>
      </c>
      <c r="B15" s="254"/>
      <c r="C15" s="17"/>
      <c r="D15" s="17">
        <v>503</v>
      </c>
      <c r="E15" s="25" t="s">
        <v>185</v>
      </c>
      <c r="F15" s="80">
        <f>'P1 - Přehled'!H13</f>
        <v>0</v>
      </c>
      <c r="G15" s="262">
        <v>0</v>
      </c>
      <c r="H15" s="268">
        <v>0</v>
      </c>
      <c r="I15" s="59"/>
      <c r="J15" s="59"/>
      <c r="K15" s="59"/>
    </row>
    <row r="16" spans="1:11" ht="10.5" customHeight="1">
      <c r="A16" s="251" t="s">
        <v>196</v>
      </c>
      <c r="B16" s="253"/>
      <c r="C16" s="39"/>
      <c r="D16" s="39">
        <v>504</v>
      </c>
      <c r="E16" s="40" t="s">
        <v>8</v>
      </c>
      <c r="F16" s="80">
        <f>'P1 - Přehled'!H14</f>
        <v>0</v>
      </c>
      <c r="G16" s="262">
        <v>0</v>
      </c>
      <c r="H16" s="267">
        <v>0</v>
      </c>
      <c r="I16" s="59"/>
      <c r="J16" s="59"/>
      <c r="K16" s="59"/>
    </row>
    <row r="17" spans="1:11" ht="10.5" customHeight="1">
      <c r="A17" s="251" t="s">
        <v>197</v>
      </c>
      <c r="B17" s="253"/>
      <c r="C17" s="39"/>
      <c r="D17" s="39">
        <v>506</v>
      </c>
      <c r="E17" s="40" t="s">
        <v>188</v>
      </c>
      <c r="F17" s="80">
        <f>'P1 - Přehled'!H15</f>
        <v>0</v>
      </c>
      <c r="G17" s="262">
        <v>0</v>
      </c>
      <c r="H17" s="267">
        <v>0</v>
      </c>
      <c r="I17" s="59"/>
      <c r="J17" s="59"/>
      <c r="K17" s="59"/>
    </row>
    <row r="18" spans="1:11" ht="10.5" customHeight="1">
      <c r="A18" s="251" t="s">
        <v>198</v>
      </c>
      <c r="B18" s="253"/>
      <c r="C18" s="39"/>
      <c r="D18" s="39">
        <v>507</v>
      </c>
      <c r="E18" s="40" t="s">
        <v>189</v>
      </c>
      <c r="F18" s="80">
        <f>'P1 - Přehled'!H16</f>
        <v>0</v>
      </c>
      <c r="G18" s="262">
        <v>0</v>
      </c>
      <c r="H18" s="267">
        <v>0</v>
      </c>
      <c r="I18" s="59"/>
      <c r="J18" s="59"/>
      <c r="K18" s="59"/>
    </row>
    <row r="19" spans="1:11" ht="10.5" customHeight="1">
      <c r="A19" s="251" t="s">
        <v>199</v>
      </c>
      <c r="B19" s="253"/>
      <c r="C19" s="39"/>
      <c r="D19" s="39">
        <v>508</v>
      </c>
      <c r="E19" s="40" t="s">
        <v>190</v>
      </c>
      <c r="F19" s="80">
        <f>'P1 - Přehled'!H17</f>
        <v>-30000</v>
      </c>
      <c r="G19" s="262">
        <v>-40000</v>
      </c>
      <c r="H19" s="267">
        <v>-50000</v>
      </c>
      <c r="I19" s="59"/>
      <c r="J19" s="59"/>
      <c r="K19" s="59"/>
    </row>
    <row r="20" spans="1:11" ht="10.5" customHeight="1">
      <c r="A20" s="251" t="s">
        <v>200</v>
      </c>
      <c r="B20" s="255">
        <v>51</v>
      </c>
      <c r="C20" s="47" t="s">
        <v>9</v>
      </c>
      <c r="D20" s="47"/>
      <c r="E20" s="47"/>
      <c r="F20" s="51">
        <f>SUM(F21:F25)</f>
        <v>1107150</v>
      </c>
      <c r="G20" s="263">
        <f>SUM(G21:G25)</f>
        <v>1147500</v>
      </c>
      <c r="H20" s="269">
        <f>SUM(H21:H25)</f>
        <v>1140000</v>
      </c>
      <c r="I20" s="59"/>
      <c r="J20" s="59"/>
      <c r="K20" s="59"/>
    </row>
    <row r="21" spans="1:11" ht="10.5" customHeight="1">
      <c r="A21" s="251" t="s">
        <v>201</v>
      </c>
      <c r="B21" s="253"/>
      <c r="C21" s="17"/>
      <c r="D21" s="18">
        <v>511</v>
      </c>
      <c r="E21" s="19" t="s">
        <v>159</v>
      </c>
      <c r="F21" s="80">
        <f>'P1 - Přehled'!H19</f>
        <v>450000</v>
      </c>
      <c r="G21" s="262">
        <v>500000</v>
      </c>
      <c r="H21" s="267">
        <v>500000</v>
      </c>
      <c r="I21" s="59"/>
      <c r="J21" s="59"/>
      <c r="K21" s="59"/>
    </row>
    <row r="22" spans="1:11" ht="10.5" customHeight="1">
      <c r="A22" s="251" t="s">
        <v>202</v>
      </c>
      <c r="B22" s="253"/>
      <c r="C22" s="17"/>
      <c r="D22" s="20">
        <v>512</v>
      </c>
      <c r="E22" s="21" t="s">
        <v>10</v>
      </c>
      <c r="F22" s="80">
        <f>'P1 - Přehled'!H20</f>
        <v>27150</v>
      </c>
      <c r="G22" s="262">
        <v>30000</v>
      </c>
      <c r="H22" s="267">
        <v>30000</v>
      </c>
      <c r="I22" s="59"/>
      <c r="J22" s="59"/>
      <c r="K22" s="59"/>
    </row>
    <row r="23" spans="1:11" ht="10.5" customHeight="1">
      <c r="A23" s="251" t="s">
        <v>203</v>
      </c>
      <c r="B23" s="256"/>
      <c r="C23" s="17"/>
      <c r="D23" s="17">
        <v>513</v>
      </c>
      <c r="E23" s="25" t="s">
        <v>11</v>
      </c>
      <c r="F23" s="80">
        <f>'P1 - Přehled'!H21</f>
        <v>10000</v>
      </c>
      <c r="G23" s="262">
        <v>10000</v>
      </c>
      <c r="H23" s="267">
        <v>10000</v>
      </c>
      <c r="I23" s="59"/>
      <c r="J23" s="59"/>
      <c r="K23" s="59"/>
    </row>
    <row r="24" spans="1:11" ht="10.5" customHeight="1">
      <c r="A24" s="251" t="s">
        <v>204</v>
      </c>
      <c r="B24" s="256"/>
      <c r="C24" s="17"/>
      <c r="D24" s="17">
        <v>516</v>
      </c>
      <c r="E24" s="25" t="s">
        <v>29</v>
      </c>
      <c r="F24" s="80">
        <f>'P1 - Přehled'!H22</f>
        <v>0</v>
      </c>
      <c r="G24" s="262">
        <v>0</v>
      </c>
      <c r="H24" s="267">
        <v>0</v>
      </c>
      <c r="I24" s="59"/>
      <c r="J24" s="59"/>
      <c r="K24" s="59"/>
    </row>
    <row r="25" spans="1:11" ht="10.5" customHeight="1">
      <c r="A25" s="251" t="s">
        <v>205</v>
      </c>
      <c r="B25" s="254"/>
      <c r="C25" s="17"/>
      <c r="D25" s="17">
        <v>518</v>
      </c>
      <c r="E25" s="25" t="s">
        <v>12</v>
      </c>
      <c r="F25" s="80">
        <f>'P1 - Přehled'!H23</f>
        <v>620000</v>
      </c>
      <c r="G25" s="262">
        <v>607500</v>
      </c>
      <c r="H25" s="268">
        <v>600000</v>
      </c>
      <c r="I25" s="59"/>
      <c r="J25" s="59"/>
      <c r="K25" s="59"/>
    </row>
    <row r="26" spans="1:11" ht="10.5" customHeight="1">
      <c r="A26" s="251" t="s">
        <v>206</v>
      </c>
      <c r="B26" s="252">
        <v>52</v>
      </c>
      <c r="C26" s="48" t="s">
        <v>13</v>
      </c>
      <c r="D26" s="48"/>
      <c r="E26" s="48"/>
      <c r="F26" s="51">
        <f>SUM(F27:F31)</f>
        <v>11588836</v>
      </c>
      <c r="G26" s="264">
        <f>SUM(G27:G31)</f>
        <v>12289183</v>
      </c>
      <c r="H26" s="266">
        <f>SUM(H27:H31)</f>
        <v>12321224</v>
      </c>
      <c r="I26" s="59"/>
      <c r="J26" s="59"/>
      <c r="K26" s="59"/>
    </row>
    <row r="27" spans="1:11" ht="10.5" customHeight="1">
      <c r="A27" s="251" t="s">
        <v>207</v>
      </c>
      <c r="B27" s="253"/>
      <c r="C27" s="27"/>
      <c r="D27" s="27">
        <v>521</v>
      </c>
      <c r="E27" s="5" t="s">
        <v>14</v>
      </c>
      <c r="F27" s="80">
        <f>'P1 - Přehled'!H25</f>
        <v>8500092</v>
      </c>
      <c r="G27" s="280">
        <v>8980092</v>
      </c>
      <c r="H27" s="280">
        <v>9000000</v>
      </c>
      <c r="I27" s="59"/>
      <c r="J27" s="59"/>
      <c r="K27" s="59"/>
    </row>
    <row r="28" spans="1:11" ht="10.5" customHeight="1">
      <c r="A28" s="251" t="s">
        <v>208</v>
      </c>
      <c r="B28" s="253"/>
      <c r="C28" s="27"/>
      <c r="D28" s="27">
        <v>524</v>
      </c>
      <c r="E28" s="5" t="s">
        <v>138</v>
      </c>
      <c r="F28" s="80">
        <v>2890031</v>
      </c>
      <c r="G28" s="262">
        <v>3054453</v>
      </c>
      <c r="H28" s="270">
        <v>3061224</v>
      </c>
      <c r="I28" s="59"/>
      <c r="J28" s="59"/>
      <c r="K28" s="59"/>
    </row>
    <row r="29" spans="1:11" ht="10.5" customHeight="1">
      <c r="A29" s="251" t="s">
        <v>209</v>
      </c>
      <c r="B29" s="254"/>
      <c r="C29" s="17"/>
      <c r="D29" s="17"/>
      <c r="E29" s="25" t="s">
        <v>363</v>
      </c>
      <c r="F29" s="80">
        <v>75036</v>
      </c>
      <c r="G29" s="262">
        <v>75036</v>
      </c>
      <c r="H29" s="270">
        <v>80000</v>
      </c>
      <c r="I29" s="59"/>
      <c r="J29" s="59"/>
      <c r="K29" s="59"/>
    </row>
    <row r="30" spans="1:11" ht="10.5" customHeight="1">
      <c r="A30" s="251" t="s">
        <v>210</v>
      </c>
      <c r="B30" s="254"/>
      <c r="C30" s="17"/>
      <c r="D30" s="17">
        <v>527</v>
      </c>
      <c r="E30" s="25" t="s">
        <v>15</v>
      </c>
      <c r="F30" s="80">
        <v>123677</v>
      </c>
      <c r="G30" s="280">
        <v>179602</v>
      </c>
      <c r="H30" s="280">
        <v>180000</v>
      </c>
      <c r="I30" s="59"/>
      <c r="J30" s="59"/>
      <c r="K30" s="59"/>
    </row>
    <row r="31" spans="1:11" ht="10.5" customHeight="1">
      <c r="A31" s="251" t="s">
        <v>211</v>
      </c>
      <c r="B31" s="254"/>
      <c r="C31" s="28"/>
      <c r="D31" s="29">
        <v>528</v>
      </c>
      <c r="E31" s="177" t="s">
        <v>137</v>
      </c>
      <c r="F31" s="80">
        <f>'P1 - Přehled'!H29</f>
        <v>0</v>
      </c>
      <c r="G31" s="280">
        <v>0</v>
      </c>
      <c r="H31" s="280">
        <v>0</v>
      </c>
      <c r="I31" s="59"/>
      <c r="J31" s="59"/>
      <c r="K31" s="59"/>
    </row>
    <row r="32" spans="1:11" ht="10.5" customHeight="1">
      <c r="A32" s="251" t="s">
        <v>212</v>
      </c>
      <c r="B32" s="255">
        <v>53</v>
      </c>
      <c r="C32" s="49" t="s">
        <v>16</v>
      </c>
      <c r="D32" s="50"/>
      <c r="E32" s="50"/>
      <c r="F32" s="51">
        <f>SUM(F33:F36)</f>
        <v>70650</v>
      </c>
      <c r="G32" s="263">
        <f>SUM(G33:G36)</f>
        <v>72500</v>
      </c>
      <c r="H32" s="269">
        <f>SUM(H33:H36)</f>
        <v>75500</v>
      </c>
      <c r="I32" s="59"/>
      <c r="J32" s="59"/>
      <c r="K32" s="59"/>
    </row>
    <row r="33" spans="1:11" ht="10.5" customHeight="1">
      <c r="A33" s="251" t="s">
        <v>213</v>
      </c>
      <c r="B33" s="253"/>
      <c r="C33" s="27"/>
      <c r="D33" s="10">
        <v>531</v>
      </c>
      <c r="E33" s="31" t="s">
        <v>17</v>
      </c>
      <c r="F33" s="80">
        <f>'P1 - Přehled'!H31</f>
        <v>450</v>
      </c>
      <c r="G33" s="262">
        <v>500</v>
      </c>
      <c r="H33" s="267">
        <v>500</v>
      </c>
      <c r="I33" s="59"/>
      <c r="J33" s="59"/>
      <c r="K33" s="59"/>
    </row>
    <row r="34" spans="1:11" ht="10.5" customHeight="1">
      <c r="A34" s="251" t="s">
        <v>214</v>
      </c>
      <c r="B34" s="253"/>
      <c r="C34" s="27"/>
      <c r="D34" s="9">
        <v>532</v>
      </c>
      <c r="E34" s="1" t="s">
        <v>18</v>
      </c>
      <c r="F34" s="80">
        <f>'P1 - Přehled'!H32</f>
        <v>0</v>
      </c>
      <c r="G34" s="262">
        <v>0</v>
      </c>
      <c r="H34" s="267">
        <v>0</v>
      </c>
      <c r="I34" s="59"/>
      <c r="J34" s="59"/>
      <c r="K34" s="59"/>
    </row>
    <row r="35" spans="1:11" ht="10.5" customHeight="1">
      <c r="A35" s="251" t="s">
        <v>215</v>
      </c>
      <c r="B35" s="253"/>
      <c r="C35" s="27"/>
      <c r="D35" s="32">
        <v>538</v>
      </c>
      <c r="E35" s="231" t="s">
        <v>187</v>
      </c>
      <c r="F35" s="80">
        <f>'P1 - Přehled'!H33</f>
        <v>70200</v>
      </c>
      <c r="G35" s="262">
        <v>72000</v>
      </c>
      <c r="H35" s="267">
        <v>75000</v>
      </c>
      <c r="I35" s="59"/>
      <c r="J35" s="59"/>
      <c r="K35" s="59"/>
    </row>
    <row r="36" spans="1:11" ht="10.5" customHeight="1">
      <c r="A36" s="251" t="s">
        <v>216</v>
      </c>
      <c r="B36" s="253"/>
      <c r="C36" s="27"/>
      <c r="D36" s="32">
        <v>539</v>
      </c>
      <c r="E36" s="231" t="s">
        <v>285</v>
      </c>
      <c r="F36" s="80">
        <f>'P1 - Přehled'!H34</f>
        <v>0</v>
      </c>
      <c r="G36" s="262">
        <v>0</v>
      </c>
      <c r="H36" s="271">
        <v>0</v>
      </c>
      <c r="I36" s="59"/>
      <c r="J36" s="59"/>
      <c r="K36" s="59"/>
    </row>
    <row r="37" spans="1:11" ht="10.5" customHeight="1">
      <c r="A37" s="251" t="s">
        <v>217</v>
      </c>
      <c r="B37" s="257">
        <v>54</v>
      </c>
      <c r="C37" s="47" t="s">
        <v>19</v>
      </c>
      <c r="D37" s="47"/>
      <c r="E37" s="47"/>
      <c r="F37" s="51">
        <f>SUM(F38:F44)</f>
        <v>60000</v>
      </c>
      <c r="G37" s="263">
        <f>SUM(G38:G44)</f>
        <v>60000</v>
      </c>
      <c r="H37" s="272">
        <f>SUM(H38:H44)</f>
        <v>60000</v>
      </c>
      <c r="I37" s="59"/>
      <c r="J37" s="59"/>
      <c r="K37" s="59"/>
    </row>
    <row r="38" spans="1:11" ht="10.5" customHeight="1">
      <c r="A38" s="251" t="s">
        <v>218</v>
      </c>
      <c r="B38" s="258"/>
      <c r="C38" s="27"/>
      <c r="D38" s="17">
        <v>541</v>
      </c>
      <c r="E38" s="25" t="s">
        <v>20</v>
      </c>
      <c r="F38" s="80">
        <f>'P1 - Přehled'!H36</f>
        <v>0</v>
      </c>
      <c r="G38" s="262">
        <v>0</v>
      </c>
      <c r="H38" s="267">
        <v>0</v>
      </c>
      <c r="I38" s="59"/>
      <c r="J38" s="59"/>
      <c r="K38" s="59"/>
    </row>
    <row r="39" spans="1:11" ht="10.5" customHeight="1">
      <c r="A39" s="251" t="s">
        <v>219</v>
      </c>
      <c r="B39" s="258"/>
      <c r="C39" s="27"/>
      <c r="D39" s="17">
        <v>542</v>
      </c>
      <c r="E39" s="25" t="s">
        <v>132</v>
      </c>
      <c r="F39" s="80">
        <f>'P1 - Přehled'!H37</f>
        <v>0</v>
      </c>
      <c r="G39" s="262">
        <v>0</v>
      </c>
      <c r="H39" s="267">
        <v>0</v>
      </c>
      <c r="I39" s="59"/>
      <c r="J39" s="59"/>
      <c r="K39" s="59"/>
    </row>
    <row r="40" spans="1:11" ht="10.5" customHeight="1">
      <c r="A40" s="251" t="s">
        <v>220</v>
      </c>
      <c r="B40" s="259"/>
      <c r="C40" s="17"/>
      <c r="D40" s="17">
        <v>543</v>
      </c>
      <c r="E40" s="25" t="s">
        <v>22</v>
      </c>
      <c r="F40" s="80">
        <f>'P1 - Přehled'!H38</f>
        <v>0</v>
      </c>
      <c r="G40" s="262">
        <v>0</v>
      </c>
      <c r="H40" s="267">
        <v>0</v>
      </c>
      <c r="I40" s="59"/>
      <c r="J40" s="59"/>
      <c r="K40" s="59"/>
    </row>
    <row r="41" spans="1:11" s="98" customFormat="1" ht="10.5" customHeight="1">
      <c r="A41" s="251" t="s">
        <v>221</v>
      </c>
      <c r="B41" s="259"/>
      <c r="C41" s="17"/>
      <c r="D41" s="17">
        <v>544</v>
      </c>
      <c r="E41" s="25" t="s">
        <v>24</v>
      </c>
      <c r="F41" s="80">
        <f>'P1 - Přehled'!H39</f>
        <v>0</v>
      </c>
      <c r="G41" s="262">
        <v>0</v>
      </c>
      <c r="H41" s="268">
        <v>0</v>
      </c>
      <c r="I41" s="178"/>
      <c r="J41" s="178"/>
      <c r="K41" s="178"/>
    </row>
    <row r="42" spans="1:11" ht="10.5" customHeight="1">
      <c r="A42" s="251" t="s">
        <v>222</v>
      </c>
      <c r="B42" s="259"/>
      <c r="C42" s="17"/>
      <c r="D42" s="17">
        <v>547</v>
      </c>
      <c r="E42" s="25" t="s">
        <v>23</v>
      </c>
      <c r="F42" s="80">
        <f>'P1 - Přehled'!H40</f>
        <v>0</v>
      </c>
      <c r="G42" s="262">
        <v>0</v>
      </c>
      <c r="H42" s="267">
        <v>0</v>
      </c>
      <c r="I42" s="59"/>
      <c r="J42" s="59"/>
      <c r="K42" s="59"/>
    </row>
    <row r="43" spans="1:11" s="98" customFormat="1" ht="10.5" customHeight="1">
      <c r="A43" s="251" t="s">
        <v>223</v>
      </c>
      <c r="B43" s="259"/>
      <c r="C43" s="179"/>
      <c r="D43" s="28">
        <v>548</v>
      </c>
      <c r="E43" s="36" t="s">
        <v>115</v>
      </c>
      <c r="F43" s="80">
        <f>'P1 - Přehled'!H41</f>
        <v>0</v>
      </c>
      <c r="G43" s="262">
        <v>0</v>
      </c>
      <c r="H43" s="268">
        <v>0</v>
      </c>
      <c r="I43" s="178"/>
      <c r="J43" s="178"/>
      <c r="K43" s="178"/>
    </row>
    <row r="44" spans="1:11" s="98" customFormat="1" ht="10.5" customHeight="1">
      <c r="A44" s="251" t="s">
        <v>224</v>
      </c>
      <c r="B44" s="259"/>
      <c r="C44" s="28"/>
      <c r="D44" s="28">
        <v>549</v>
      </c>
      <c r="E44" s="36" t="s">
        <v>284</v>
      </c>
      <c r="F44" s="80">
        <f>'P1 - Přehled'!H42</f>
        <v>60000</v>
      </c>
      <c r="G44" s="262">
        <v>60000</v>
      </c>
      <c r="H44" s="268">
        <v>60000</v>
      </c>
      <c r="I44" s="178"/>
      <c r="J44" s="178"/>
      <c r="K44" s="178"/>
    </row>
    <row r="45" spans="1:11" ht="10.5" customHeight="1">
      <c r="A45" s="251" t="s">
        <v>225</v>
      </c>
      <c r="B45" s="255">
        <v>55</v>
      </c>
      <c r="C45" s="47" t="s">
        <v>139</v>
      </c>
      <c r="D45" s="47"/>
      <c r="E45" s="47"/>
      <c r="F45" s="51">
        <f>SUM(F46:F53)</f>
        <v>720000</v>
      </c>
      <c r="G45" s="263">
        <f>SUM(G46:G53)</f>
        <v>670000</v>
      </c>
      <c r="H45" s="269">
        <f>SUM(H46:H53)</f>
        <v>670000</v>
      </c>
      <c r="I45" s="59"/>
      <c r="J45" s="59"/>
      <c r="K45" s="59"/>
    </row>
    <row r="46" spans="1:11" ht="10.5" customHeight="1">
      <c r="A46" s="251" t="s">
        <v>226</v>
      </c>
      <c r="B46" s="256"/>
      <c r="C46" s="17"/>
      <c r="D46" s="17">
        <v>551</v>
      </c>
      <c r="E46" s="25" t="s">
        <v>127</v>
      </c>
      <c r="F46" s="80">
        <f>'P1 - Přehled'!H44</f>
        <v>520000</v>
      </c>
      <c r="G46" s="262">
        <v>520000</v>
      </c>
      <c r="H46" s="267">
        <v>520000</v>
      </c>
      <c r="I46" s="59"/>
      <c r="J46" s="59"/>
      <c r="K46" s="59"/>
    </row>
    <row r="47" spans="1:11" ht="10.5" customHeight="1">
      <c r="A47" s="251" t="s">
        <v>227</v>
      </c>
      <c r="B47" s="259"/>
      <c r="C47" s="17"/>
      <c r="D47" s="17">
        <v>552</v>
      </c>
      <c r="E47" s="25" t="s">
        <v>286</v>
      </c>
      <c r="F47" s="80">
        <f>'P1 - Přehled'!H45</f>
        <v>0</v>
      </c>
      <c r="G47" s="262">
        <v>0</v>
      </c>
      <c r="H47" s="268">
        <v>0</v>
      </c>
      <c r="I47" s="59"/>
      <c r="J47" s="59"/>
      <c r="K47" s="59"/>
    </row>
    <row r="48" spans="1:8" ht="10.5" customHeight="1">
      <c r="A48" s="251" t="s">
        <v>228</v>
      </c>
      <c r="B48" s="258"/>
      <c r="C48" s="17"/>
      <c r="D48" s="17">
        <v>553</v>
      </c>
      <c r="E48" s="25" t="s">
        <v>287</v>
      </c>
      <c r="F48" s="80">
        <f>'P1 - Přehled'!H46</f>
        <v>0</v>
      </c>
      <c r="G48" s="262">
        <v>0</v>
      </c>
      <c r="H48" s="268">
        <v>0</v>
      </c>
    </row>
    <row r="49" spans="1:8" s="98" customFormat="1" ht="10.5" customHeight="1">
      <c r="A49" s="251" t="s">
        <v>229</v>
      </c>
      <c r="B49" s="259"/>
      <c r="C49" s="30"/>
      <c r="D49" s="17">
        <v>554</v>
      </c>
      <c r="E49" s="25" t="s">
        <v>116</v>
      </c>
      <c r="F49" s="80">
        <f>'P1 - Přehled'!H47</f>
        <v>0</v>
      </c>
      <c r="G49" s="262">
        <v>0</v>
      </c>
      <c r="H49" s="268">
        <v>0</v>
      </c>
    </row>
    <row r="50" spans="1:8" ht="10.5" customHeight="1">
      <c r="A50" s="251" t="s">
        <v>230</v>
      </c>
      <c r="B50" s="258"/>
      <c r="C50" s="17"/>
      <c r="D50" s="17">
        <v>555</v>
      </c>
      <c r="E50" s="25" t="s">
        <v>128</v>
      </c>
      <c r="F50" s="80">
        <f>'P1 - Přehled'!H48</f>
        <v>0</v>
      </c>
      <c r="G50" s="262">
        <v>0</v>
      </c>
      <c r="H50" s="268">
        <v>0</v>
      </c>
    </row>
    <row r="51" spans="1:8" ht="10.5" customHeight="1">
      <c r="A51" s="251" t="s">
        <v>231</v>
      </c>
      <c r="B51" s="258"/>
      <c r="C51" s="28"/>
      <c r="D51" s="28">
        <v>556</v>
      </c>
      <c r="E51" s="36" t="s">
        <v>129</v>
      </c>
      <c r="F51" s="80">
        <f>'P1 - Přehled'!H49</f>
        <v>0</v>
      </c>
      <c r="G51" s="262">
        <v>0</v>
      </c>
      <c r="H51" s="268">
        <v>0</v>
      </c>
    </row>
    <row r="52" spans="1:8" s="98" customFormat="1" ht="10.5" customHeight="1">
      <c r="A52" s="251" t="s">
        <v>232</v>
      </c>
      <c r="B52" s="259"/>
      <c r="C52" s="17"/>
      <c r="D52" s="17">
        <v>557</v>
      </c>
      <c r="E52" s="25" t="s">
        <v>288</v>
      </c>
      <c r="F52" s="80">
        <f>'P1 - Přehled'!H50</f>
        <v>0</v>
      </c>
      <c r="G52" s="262">
        <v>0</v>
      </c>
      <c r="H52" s="268">
        <v>0</v>
      </c>
    </row>
    <row r="53" spans="1:8" s="98" customFormat="1" ht="10.5" customHeight="1">
      <c r="A53" s="251" t="s">
        <v>233</v>
      </c>
      <c r="B53" s="259"/>
      <c r="C53" s="17"/>
      <c r="D53" s="17">
        <v>558</v>
      </c>
      <c r="E53" s="25" t="s">
        <v>289</v>
      </c>
      <c r="F53" s="80">
        <f>'P1 - Přehled'!H51</f>
        <v>200000</v>
      </c>
      <c r="G53" s="262">
        <v>150000</v>
      </c>
      <c r="H53" s="268">
        <v>150000</v>
      </c>
    </row>
    <row r="54" spans="1:11" ht="10.5" customHeight="1">
      <c r="A54" s="251" t="s">
        <v>234</v>
      </c>
      <c r="B54" s="255">
        <v>56</v>
      </c>
      <c r="C54" s="47" t="s">
        <v>117</v>
      </c>
      <c r="D54" s="47"/>
      <c r="E54" s="47"/>
      <c r="F54" s="51">
        <f>SUM(F55:F58)</f>
        <v>0</v>
      </c>
      <c r="G54" s="263">
        <f>SUM(G55:G58)</f>
        <v>0</v>
      </c>
      <c r="H54" s="269">
        <f>SUM(H55:H58)</f>
        <v>0</v>
      </c>
      <c r="I54" s="59"/>
      <c r="J54" s="59"/>
      <c r="K54" s="59"/>
    </row>
    <row r="55" spans="1:8" s="98" customFormat="1" ht="10.5" customHeight="1">
      <c r="A55" s="251" t="s">
        <v>235</v>
      </c>
      <c r="B55" s="259"/>
      <c r="C55" s="28"/>
      <c r="D55" s="29">
        <v>562</v>
      </c>
      <c r="E55" s="232" t="s">
        <v>21</v>
      </c>
      <c r="F55" s="80">
        <f>'P1 - Přehled'!H53</f>
        <v>0</v>
      </c>
      <c r="G55" s="262">
        <v>0</v>
      </c>
      <c r="H55" s="268">
        <v>0</v>
      </c>
    </row>
    <row r="56" spans="1:8" s="98" customFormat="1" ht="10.5" customHeight="1">
      <c r="A56" s="251" t="s">
        <v>236</v>
      </c>
      <c r="B56" s="259"/>
      <c r="C56" s="28"/>
      <c r="D56" s="29">
        <v>563</v>
      </c>
      <c r="E56" s="232" t="s">
        <v>114</v>
      </c>
      <c r="F56" s="80">
        <f>'P1 - Přehled'!H54</f>
        <v>0</v>
      </c>
      <c r="G56" s="262">
        <v>0</v>
      </c>
      <c r="H56" s="268">
        <v>0</v>
      </c>
    </row>
    <row r="57" spans="1:8" s="98" customFormat="1" ht="10.5" customHeight="1">
      <c r="A57" s="251" t="s">
        <v>237</v>
      </c>
      <c r="B57" s="259"/>
      <c r="C57" s="179"/>
      <c r="D57" s="29">
        <v>564</v>
      </c>
      <c r="E57" s="232" t="s">
        <v>118</v>
      </c>
      <c r="F57" s="80">
        <f>'P1 - Přehled'!H55</f>
        <v>0</v>
      </c>
      <c r="G57" s="262">
        <v>0</v>
      </c>
      <c r="H57" s="268">
        <v>0</v>
      </c>
    </row>
    <row r="58" spans="1:8" s="98" customFormat="1" ht="10.5" customHeight="1">
      <c r="A58" s="251" t="s">
        <v>238</v>
      </c>
      <c r="B58" s="259"/>
      <c r="C58" s="179"/>
      <c r="D58" s="29">
        <v>569</v>
      </c>
      <c r="E58" s="232" t="s">
        <v>119</v>
      </c>
      <c r="F58" s="80">
        <f>'P1 - Přehled'!H56</f>
        <v>0</v>
      </c>
      <c r="G58" s="262">
        <v>0</v>
      </c>
      <c r="H58" s="268">
        <v>0</v>
      </c>
    </row>
    <row r="59" spans="1:11" ht="10.5" customHeight="1">
      <c r="A59" s="251" t="s">
        <v>239</v>
      </c>
      <c r="B59" s="255">
        <v>57</v>
      </c>
      <c r="C59" s="47" t="s">
        <v>290</v>
      </c>
      <c r="D59" s="47"/>
      <c r="E59" s="47"/>
      <c r="F59" s="51">
        <f>SUM(F60)</f>
        <v>0</v>
      </c>
      <c r="G59" s="263">
        <f>SUM(G60:G60)</f>
        <v>0</v>
      </c>
      <c r="H59" s="269">
        <f>SUM(H60:H60)</f>
        <v>0</v>
      </c>
      <c r="I59" s="59"/>
      <c r="J59" s="59"/>
      <c r="K59" s="59"/>
    </row>
    <row r="60" spans="1:8" ht="10.5" customHeight="1">
      <c r="A60" s="251" t="s">
        <v>240</v>
      </c>
      <c r="B60" s="258"/>
      <c r="C60" s="179"/>
      <c r="D60" s="29">
        <v>572</v>
      </c>
      <c r="E60" s="232" t="s">
        <v>291</v>
      </c>
      <c r="F60" s="80">
        <f>'P1 - Přehled'!H58</f>
        <v>0</v>
      </c>
      <c r="G60" s="262">
        <v>0</v>
      </c>
      <c r="H60" s="268">
        <v>0</v>
      </c>
    </row>
    <row r="61" spans="1:8" ht="10.5" customHeight="1">
      <c r="A61" s="251" t="s">
        <v>241</v>
      </c>
      <c r="B61" s="255">
        <v>59</v>
      </c>
      <c r="C61" s="47" t="s">
        <v>25</v>
      </c>
      <c r="D61" s="49"/>
      <c r="E61" s="49"/>
      <c r="F61" s="51">
        <f>SUM(F62:F63)</f>
        <v>0</v>
      </c>
      <c r="G61" s="263">
        <f>SUM(G62:G63)</f>
        <v>0</v>
      </c>
      <c r="H61" s="269">
        <f>SUM(H62:H63)</f>
        <v>0</v>
      </c>
    </row>
    <row r="62" spans="1:8" ht="10.5" customHeight="1">
      <c r="A62" s="251" t="s">
        <v>242</v>
      </c>
      <c r="B62" s="258"/>
      <c r="C62" s="17"/>
      <c r="D62" s="37">
        <v>591</v>
      </c>
      <c r="E62" s="14" t="s">
        <v>26</v>
      </c>
      <c r="F62" s="80">
        <f>'P1 - Přehled'!H60</f>
        <v>0</v>
      </c>
      <c r="G62" s="262">
        <v>0</v>
      </c>
      <c r="H62" s="267">
        <v>0</v>
      </c>
    </row>
    <row r="63" spans="1:8" ht="10.5" customHeight="1">
      <c r="A63" s="251" t="s">
        <v>243</v>
      </c>
      <c r="B63" s="258"/>
      <c r="C63" s="28"/>
      <c r="D63" s="29">
        <v>595</v>
      </c>
      <c r="E63" s="38" t="s">
        <v>27</v>
      </c>
      <c r="F63" s="80">
        <f>'P1 - Přehled'!H61</f>
        <v>0</v>
      </c>
      <c r="G63" s="262">
        <v>0</v>
      </c>
      <c r="H63" s="267">
        <v>0</v>
      </c>
    </row>
    <row r="64" spans="1:8" ht="10.5" customHeight="1">
      <c r="A64" s="251" t="s">
        <v>244</v>
      </c>
      <c r="B64" s="332" t="s">
        <v>28</v>
      </c>
      <c r="C64" s="297"/>
      <c r="D64" s="297"/>
      <c r="E64" s="298"/>
      <c r="F64" s="51">
        <f>F65+F71+F81+F87</f>
        <v>16516636</v>
      </c>
      <c r="G64" s="261">
        <f>+G65+G71+G81+G87</f>
        <v>17299183</v>
      </c>
      <c r="H64" s="266">
        <f>+H65+H71+H81+H87</f>
        <v>17431224</v>
      </c>
    </row>
    <row r="65" spans="1:8" ht="10.5" customHeight="1">
      <c r="A65" s="251" t="s">
        <v>245</v>
      </c>
      <c r="B65" s="255">
        <v>60</v>
      </c>
      <c r="C65" s="47" t="s">
        <v>141</v>
      </c>
      <c r="D65" s="47"/>
      <c r="E65" s="47"/>
      <c r="F65" s="51">
        <f>SUM(F66:F70)</f>
        <v>1510000</v>
      </c>
      <c r="G65" s="263">
        <f>SUM(G66:G70)</f>
        <v>1610000</v>
      </c>
      <c r="H65" s="269">
        <f>SUM(H66:H70)</f>
        <v>1710000</v>
      </c>
    </row>
    <row r="66" spans="1:8" ht="10.5" customHeight="1">
      <c r="A66" s="251" t="s">
        <v>246</v>
      </c>
      <c r="B66" s="258"/>
      <c r="C66" s="27"/>
      <c r="D66" s="17">
        <v>601</v>
      </c>
      <c r="E66" s="25" t="s">
        <v>130</v>
      </c>
      <c r="F66" s="80">
        <f>'P1 - Přehled'!H64</f>
        <v>100000</v>
      </c>
      <c r="G66" s="262">
        <v>100000</v>
      </c>
      <c r="H66" s="267">
        <v>100000</v>
      </c>
    </row>
    <row r="67" spans="1:8" ht="10.5" customHeight="1">
      <c r="A67" s="251" t="s">
        <v>247</v>
      </c>
      <c r="B67" s="258"/>
      <c r="C67" s="27"/>
      <c r="D67" s="17">
        <v>602</v>
      </c>
      <c r="E67" s="25" t="s">
        <v>131</v>
      </c>
      <c r="F67" s="80">
        <f>'P1 - Přehled'!H65</f>
        <v>1400000</v>
      </c>
      <c r="G67" s="262">
        <v>1500000</v>
      </c>
      <c r="H67" s="267">
        <v>1600000</v>
      </c>
    </row>
    <row r="68" spans="1:8" s="98" customFormat="1" ht="10.5" customHeight="1">
      <c r="A68" s="251" t="s">
        <v>248</v>
      </c>
      <c r="B68" s="259"/>
      <c r="C68" s="179"/>
      <c r="D68" s="28">
        <v>603</v>
      </c>
      <c r="E68" s="36" t="s">
        <v>120</v>
      </c>
      <c r="F68" s="80">
        <f>'P1 - Přehled'!H66</f>
        <v>10000</v>
      </c>
      <c r="G68" s="262">
        <v>10000</v>
      </c>
      <c r="H68" s="268">
        <v>10000</v>
      </c>
    </row>
    <row r="69" spans="1:8" s="98" customFormat="1" ht="10.5" customHeight="1">
      <c r="A69" s="251" t="s">
        <v>249</v>
      </c>
      <c r="B69" s="259"/>
      <c r="C69" s="179"/>
      <c r="D69" s="28">
        <v>604</v>
      </c>
      <c r="E69" s="36" t="s">
        <v>140</v>
      </c>
      <c r="F69" s="80">
        <f>'P1 - Přehled'!H67</f>
        <v>0</v>
      </c>
      <c r="G69" s="262">
        <v>0</v>
      </c>
      <c r="H69" s="268">
        <v>0</v>
      </c>
    </row>
    <row r="70" spans="1:8" ht="10.5" customHeight="1">
      <c r="A70" s="251" t="s">
        <v>250</v>
      </c>
      <c r="B70" s="258"/>
      <c r="C70" s="39"/>
      <c r="D70" s="28">
        <v>609</v>
      </c>
      <c r="E70" s="36" t="s">
        <v>135</v>
      </c>
      <c r="F70" s="80">
        <f>'P1 - Přehled'!H68</f>
        <v>0</v>
      </c>
      <c r="G70" s="262">
        <v>0</v>
      </c>
      <c r="H70" s="268">
        <v>0</v>
      </c>
    </row>
    <row r="71" spans="1:8" ht="10.5" customHeight="1">
      <c r="A71" s="251" t="s">
        <v>251</v>
      </c>
      <c r="B71" s="255">
        <v>64</v>
      </c>
      <c r="C71" s="47" t="s">
        <v>168</v>
      </c>
      <c r="D71" s="47"/>
      <c r="E71" s="47"/>
      <c r="F71" s="51">
        <f>SUM(F72:F80)</f>
        <v>400000</v>
      </c>
      <c r="G71" s="263">
        <f>SUM(G72:G80)</f>
        <v>900000</v>
      </c>
      <c r="H71" s="269">
        <f>SUM(H72:H80)</f>
        <v>900000</v>
      </c>
    </row>
    <row r="72" spans="1:8" ht="10.5" customHeight="1">
      <c r="A72" s="251" t="s">
        <v>252</v>
      </c>
      <c r="B72" s="258"/>
      <c r="C72" s="27"/>
      <c r="D72" s="17">
        <v>641</v>
      </c>
      <c r="E72" s="25" t="s">
        <v>20</v>
      </c>
      <c r="F72" s="80">
        <f>'P1 - Přehled'!H70</f>
        <v>0</v>
      </c>
      <c r="G72" s="262">
        <v>0</v>
      </c>
      <c r="H72" s="267">
        <v>0</v>
      </c>
    </row>
    <row r="73" spans="1:8" ht="10.5" customHeight="1">
      <c r="A73" s="251" t="s">
        <v>253</v>
      </c>
      <c r="B73" s="258"/>
      <c r="C73" s="27"/>
      <c r="D73" s="17">
        <v>642</v>
      </c>
      <c r="E73" s="25" t="s">
        <v>132</v>
      </c>
      <c r="F73" s="80">
        <f>'P1 - Přehled'!H71</f>
        <v>0</v>
      </c>
      <c r="G73" s="262">
        <v>0</v>
      </c>
      <c r="H73" s="267">
        <v>0</v>
      </c>
    </row>
    <row r="74" spans="1:8" ht="10.5" customHeight="1">
      <c r="A74" s="251" t="s">
        <v>254</v>
      </c>
      <c r="B74" s="258"/>
      <c r="C74" s="27"/>
      <c r="D74" s="17">
        <v>643</v>
      </c>
      <c r="E74" s="25" t="s">
        <v>281</v>
      </c>
      <c r="F74" s="80">
        <f>'P1 - Přehled'!H72</f>
        <v>0</v>
      </c>
      <c r="G74" s="262">
        <v>0</v>
      </c>
      <c r="H74" s="267">
        <v>0</v>
      </c>
    </row>
    <row r="75" spans="1:8" ht="10.5" customHeight="1">
      <c r="A75" s="251" t="s">
        <v>255</v>
      </c>
      <c r="B75" s="258"/>
      <c r="C75" s="27"/>
      <c r="D75" s="37">
        <v>644</v>
      </c>
      <c r="E75" s="25" t="s">
        <v>136</v>
      </c>
      <c r="F75" s="80">
        <f>'P1 - Přehled'!H73</f>
        <v>0</v>
      </c>
      <c r="G75" s="262">
        <v>0</v>
      </c>
      <c r="H75" s="268">
        <v>0</v>
      </c>
    </row>
    <row r="76" spans="1:8" ht="10.5" customHeight="1">
      <c r="A76" s="251" t="s">
        <v>256</v>
      </c>
      <c r="B76" s="258"/>
      <c r="C76" s="27"/>
      <c r="D76" s="37">
        <v>645</v>
      </c>
      <c r="E76" s="231" t="s">
        <v>121</v>
      </c>
      <c r="F76" s="80">
        <f>'P1 - Přehled'!H74</f>
        <v>0</v>
      </c>
      <c r="G76" s="262">
        <v>0</v>
      </c>
      <c r="H76" s="268">
        <v>0</v>
      </c>
    </row>
    <row r="77" spans="1:8" ht="10.5" customHeight="1">
      <c r="A77" s="251" t="s">
        <v>257</v>
      </c>
      <c r="B77" s="258"/>
      <c r="C77" s="27"/>
      <c r="D77" s="37">
        <v>646</v>
      </c>
      <c r="E77" s="231" t="s">
        <v>167</v>
      </c>
      <c r="F77" s="80">
        <f>'P1 - Přehled'!H75</f>
        <v>0</v>
      </c>
      <c r="G77" s="262">
        <v>0</v>
      </c>
      <c r="H77" s="268">
        <v>0</v>
      </c>
    </row>
    <row r="78" spans="1:8" ht="10.5" customHeight="1">
      <c r="A78" s="251" t="s">
        <v>258</v>
      </c>
      <c r="B78" s="258"/>
      <c r="C78" s="27"/>
      <c r="D78" s="37">
        <v>647</v>
      </c>
      <c r="E78" s="231" t="s">
        <v>122</v>
      </c>
      <c r="F78" s="80">
        <f>'P1 - Přehled'!H76</f>
        <v>0</v>
      </c>
      <c r="G78" s="262">
        <v>0</v>
      </c>
      <c r="H78" s="268">
        <v>0</v>
      </c>
    </row>
    <row r="79" spans="1:8" ht="10.5" customHeight="1">
      <c r="A79" s="251" t="s">
        <v>259</v>
      </c>
      <c r="B79" s="258"/>
      <c r="C79" s="27"/>
      <c r="D79" s="37">
        <v>648</v>
      </c>
      <c r="E79" s="231" t="s">
        <v>133</v>
      </c>
      <c r="F79" s="80">
        <f>'P1 - Přehled'!H77</f>
        <v>300000</v>
      </c>
      <c r="G79" s="262">
        <v>800000</v>
      </c>
      <c r="H79" s="267">
        <v>800000</v>
      </c>
    </row>
    <row r="80" spans="1:8" ht="10.5" customHeight="1">
      <c r="A80" s="251" t="s">
        <v>260</v>
      </c>
      <c r="B80" s="258"/>
      <c r="C80" s="39"/>
      <c r="D80" s="29">
        <v>649</v>
      </c>
      <c r="E80" s="232" t="s">
        <v>134</v>
      </c>
      <c r="F80" s="80">
        <f>'P1 - Přehled'!H78</f>
        <v>100000</v>
      </c>
      <c r="G80" s="262">
        <v>100000</v>
      </c>
      <c r="H80" s="267">
        <v>100000</v>
      </c>
    </row>
    <row r="81" spans="1:8" ht="10.5" customHeight="1">
      <c r="A81" s="251" t="s">
        <v>261</v>
      </c>
      <c r="B81" s="255">
        <v>66</v>
      </c>
      <c r="C81" s="47" t="s">
        <v>123</v>
      </c>
      <c r="D81" s="47"/>
      <c r="E81" s="47"/>
      <c r="F81" s="51">
        <f>SUM(F82:F86)</f>
        <v>0</v>
      </c>
      <c r="G81" s="263">
        <f>SUM(G82:G86)</f>
        <v>0</v>
      </c>
      <c r="H81" s="269">
        <f>SUM(H82:H86)</f>
        <v>0</v>
      </c>
    </row>
    <row r="82" spans="1:8" ht="10.5" customHeight="1">
      <c r="A82" s="251" t="s">
        <v>262</v>
      </c>
      <c r="B82" s="258"/>
      <c r="C82" s="39"/>
      <c r="D82" s="29">
        <v>662</v>
      </c>
      <c r="E82" s="232" t="s">
        <v>21</v>
      </c>
      <c r="F82" s="80">
        <f>'P1 - Přehled'!H80</f>
        <v>0</v>
      </c>
      <c r="G82" s="262">
        <v>0</v>
      </c>
      <c r="H82" s="267">
        <v>0</v>
      </c>
    </row>
    <row r="83" spans="1:8" ht="10.5" customHeight="1">
      <c r="A83" s="251" t="s">
        <v>263</v>
      </c>
      <c r="B83" s="258"/>
      <c r="C83" s="39"/>
      <c r="D83" s="29">
        <v>663</v>
      </c>
      <c r="E83" s="232" t="s">
        <v>124</v>
      </c>
      <c r="F83" s="80">
        <f>'P1 - Přehled'!H81</f>
        <v>0</v>
      </c>
      <c r="G83" s="262">
        <v>0</v>
      </c>
      <c r="H83" s="267">
        <v>0</v>
      </c>
    </row>
    <row r="84" spans="1:8" ht="10.5" customHeight="1">
      <c r="A84" s="251" t="s">
        <v>264</v>
      </c>
      <c r="B84" s="258"/>
      <c r="C84" s="39"/>
      <c r="D84" s="29">
        <v>664</v>
      </c>
      <c r="E84" s="232" t="s">
        <v>125</v>
      </c>
      <c r="F84" s="80">
        <f>'P1 - Přehled'!H82</f>
        <v>0</v>
      </c>
      <c r="G84" s="262">
        <v>0</v>
      </c>
      <c r="H84" s="267">
        <v>0</v>
      </c>
    </row>
    <row r="85" spans="1:8" ht="10.5" customHeight="1">
      <c r="A85" s="251" t="s">
        <v>265</v>
      </c>
      <c r="B85" s="258"/>
      <c r="C85" s="39"/>
      <c r="D85" s="29">
        <v>665</v>
      </c>
      <c r="E85" s="232" t="s">
        <v>282</v>
      </c>
      <c r="F85" s="80">
        <f>'P1 - Přehled'!H83</f>
        <v>0</v>
      </c>
      <c r="G85" s="262">
        <v>0</v>
      </c>
      <c r="H85" s="267">
        <v>0</v>
      </c>
    </row>
    <row r="86" spans="1:8" ht="10.5" customHeight="1">
      <c r="A86" s="251" t="s">
        <v>266</v>
      </c>
      <c r="B86" s="258"/>
      <c r="C86" s="39"/>
      <c r="D86" s="29">
        <v>669</v>
      </c>
      <c r="E86" s="232" t="s">
        <v>126</v>
      </c>
      <c r="F86" s="80">
        <f>'P1 - Přehled'!H84</f>
        <v>0</v>
      </c>
      <c r="G86" s="262">
        <v>0</v>
      </c>
      <c r="H86" s="267">
        <v>0</v>
      </c>
    </row>
    <row r="87" spans="1:8" ht="10.5" customHeight="1">
      <c r="A87" s="251" t="s">
        <v>267</v>
      </c>
      <c r="B87" s="255">
        <v>67</v>
      </c>
      <c r="C87" s="299" t="s">
        <v>283</v>
      </c>
      <c r="D87" s="300"/>
      <c r="E87" s="301"/>
      <c r="F87" s="51">
        <f>F88</f>
        <v>14606636</v>
      </c>
      <c r="G87" s="263">
        <f>SUM(G88:G88)</f>
        <v>14789183</v>
      </c>
      <c r="H87" s="269">
        <f>SUM(H88:H88)</f>
        <v>14821224</v>
      </c>
    </row>
    <row r="88" spans="1:8" ht="10.5" customHeight="1">
      <c r="A88" s="251" t="s">
        <v>268</v>
      </c>
      <c r="B88" s="258"/>
      <c r="C88" s="39"/>
      <c r="D88" s="29">
        <v>672</v>
      </c>
      <c r="E88" s="232" t="s">
        <v>292</v>
      </c>
      <c r="F88" s="80">
        <f>'P1 - Přehled'!H86</f>
        <v>14606636</v>
      </c>
      <c r="G88" s="262">
        <v>14789183</v>
      </c>
      <c r="H88" s="268">
        <v>14821224</v>
      </c>
    </row>
    <row r="89" spans="1:8" ht="13.5" thickBot="1">
      <c r="A89" s="251" t="s">
        <v>269</v>
      </c>
      <c r="B89" s="260" t="s">
        <v>306</v>
      </c>
      <c r="C89" s="42"/>
      <c r="D89" s="42"/>
      <c r="E89" s="43"/>
      <c r="F89" s="88">
        <f>+F64-F11</f>
        <v>0</v>
      </c>
      <c r="G89" s="265">
        <f>+G64-G11</f>
        <v>0</v>
      </c>
      <c r="H89" s="273">
        <f>+H64-H11</f>
        <v>0</v>
      </c>
    </row>
    <row r="90" spans="1:6" ht="9.75" customHeight="1">
      <c r="A90" s="16"/>
      <c r="B90" s="90"/>
      <c r="C90" s="90"/>
      <c r="D90" s="90"/>
      <c r="E90" s="34"/>
      <c r="F90" s="54"/>
    </row>
    <row r="91" ht="14.25" customHeight="1">
      <c r="B91" s="46" t="s">
        <v>329</v>
      </c>
    </row>
    <row r="92" ht="11.25" customHeight="1"/>
    <row r="93" ht="11.25" customHeight="1"/>
    <row r="94" ht="9.75" customHeight="1"/>
    <row r="95" spans="1:8" ht="9.75" customHeight="1">
      <c r="A95" s="95" t="s">
        <v>182</v>
      </c>
      <c r="B95" s="95"/>
      <c r="C95" s="95"/>
      <c r="D95" s="95"/>
      <c r="E95" s="46" t="s">
        <v>328</v>
      </c>
      <c r="F95" s="287" t="s">
        <v>310</v>
      </c>
      <c r="G95" s="287"/>
      <c r="H95" s="287"/>
    </row>
    <row r="96" spans="1:6" ht="11.25" customHeight="1">
      <c r="A96" s="287" t="s">
        <v>183</v>
      </c>
      <c r="B96" s="287"/>
      <c r="C96" s="287"/>
      <c r="D96" s="287"/>
      <c r="E96" s="46" t="s">
        <v>183</v>
      </c>
      <c r="F96" s="46" t="s">
        <v>183</v>
      </c>
    </row>
    <row r="97" spans="1:6" ht="11.25" customHeight="1">
      <c r="A97" s="95"/>
      <c r="B97" s="95"/>
      <c r="C97" s="95"/>
      <c r="D97" s="95"/>
      <c r="E97" s="46"/>
      <c r="F97" s="96"/>
    </row>
  </sheetData>
  <sheetProtection/>
  <protectedRanges>
    <protectedRange sqref="A96:H96" name="Oblast4"/>
    <protectedRange sqref="A7:H7" name="Oblast2"/>
    <protectedRange sqref="H2" name="Oblast1"/>
    <protectedRange sqref="A91:H95" name="Oblast3"/>
  </protectedRanges>
  <mergeCells count="12">
    <mergeCell ref="B10:D10"/>
    <mergeCell ref="B11:E11"/>
    <mergeCell ref="B64:E64"/>
    <mergeCell ref="C87:E87"/>
    <mergeCell ref="A96:D96"/>
    <mergeCell ref="F95:H95"/>
    <mergeCell ref="B1:E1"/>
    <mergeCell ref="B2:E2"/>
    <mergeCell ref="A4:H4"/>
    <mergeCell ref="A5:H5"/>
    <mergeCell ref="A7:H7"/>
    <mergeCell ref="A8:H8"/>
  </mergeCells>
  <printOptions/>
  <pageMargins left="0.7" right="0.7" top="0.787401575" bottom="0.787401575" header="0.3" footer="0.3"/>
  <pageSetup horizontalDpi="600" verticalDpi="600" orientation="portrait" paperSize="9" scale="95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Anna Matoušková</dc:creator>
  <cp:keywords/>
  <dc:description/>
  <cp:lastModifiedBy>Renáta Švandová</cp:lastModifiedBy>
  <cp:lastPrinted>2017-03-03T08:20:28Z</cp:lastPrinted>
  <dcterms:created xsi:type="dcterms:W3CDTF">2003-02-27T11:28:02Z</dcterms:created>
  <dcterms:modified xsi:type="dcterms:W3CDTF">2017-03-29T06:33:12Z</dcterms:modified>
  <cp:category/>
  <cp:version/>
  <cp:contentType/>
  <cp:contentStatus/>
</cp:coreProperties>
</file>